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Mensual\ARCHIVOS_MENSUAL\"/>
    </mc:Choice>
  </mc:AlternateContent>
  <xr:revisionPtr revIDLastSave="0" documentId="8_{99382ACA-98DC-41A9-A884-4D6769475D9E}" xr6:coauthVersionLast="47" xr6:coauthVersionMax="47" xr10:uidLastSave="{00000000-0000-0000-0000-000000000000}"/>
  <bookViews>
    <workbookView xWindow="-108" yWindow="-108" windowWidth="23256" windowHeight="12456" xr2:uid="{7142CF53-460F-458D-8C3E-7E0325683788}"/>
  </bookViews>
  <sheets>
    <sheet name="2" sheetId="1" r:id="rId1"/>
  </sheets>
  <definedNames>
    <definedName name="_xlnm.Print_Area" localSheetId="0">'2'!$B$1:$J$41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" i="1" l="1"/>
  <c r="J36" i="1"/>
  <c r="I36" i="1"/>
  <c r="H36" i="1"/>
  <c r="G36" i="1"/>
  <c r="F36" i="1"/>
  <c r="E36" i="1"/>
  <c r="D36" i="1"/>
  <c r="D22" i="1" s="1"/>
  <c r="C36" i="1"/>
  <c r="C35" i="1"/>
  <c r="C34" i="1"/>
  <c r="C33" i="1" s="1"/>
  <c r="J33" i="1"/>
  <c r="I33" i="1"/>
  <c r="H33" i="1"/>
  <c r="G33" i="1"/>
  <c r="F33" i="1"/>
  <c r="E33" i="1"/>
  <c r="D33" i="1"/>
  <c r="C32" i="1"/>
  <c r="C31" i="1"/>
  <c r="C30" i="1"/>
  <c r="C29" i="1"/>
  <c r="C28" i="1"/>
  <c r="C27" i="1"/>
  <c r="C26" i="1"/>
  <c r="C25" i="1" s="1"/>
  <c r="J25" i="1"/>
  <c r="J22" i="1" s="1"/>
  <c r="I25" i="1"/>
  <c r="I22" i="1" s="1"/>
  <c r="H25" i="1"/>
  <c r="H22" i="1" s="1"/>
  <c r="G25" i="1"/>
  <c r="G22" i="1" s="1"/>
  <c r="F25" i="1"/>
  <c r="F22" i="1" s="1"/>
  <c r="E25" i="1"/>
  <c r="E22" i="1" s="1"/>
  <c r="D25" i="1"/>
  <c r="C24" i="1"/>
  <c r="C23" i="1"/>
  <c r="C21" i="1"/>
  <c r="C20" i="1" s="1"/>
  <c r="J20" i="1"/>
  <c r="I20" i="1"/>
  <c r="H20" i="1"/>
  <c r="H6" i="1" s="1"/>
  <c r="H38" i="1" s="1"/>
  <c r="G20" i="1"/>
  <c r="G6" i="1" s="1"/>
  <c r="G38" i="1" s="1"/>
  <c r="F20" i="1"/>
  <c r="F6" i="1" s="1"/>
  <c r="F38" i="1" s="1"/>
  <c r="E20" i="1"/>
  <c r="E6" i="1" s="1"/>
  <c r="D20" i="1"/>
  <c r="D6" i="1" s="1"/>
  <c r="C19" i="1"/>
  <c r="C18" i="1"/>
  <c r="J17" i="1"/>
  <c r="I17" i="1"/>
  <c r="H17" i="1"/>
  <c r="G17" i="1"/>
  <c r="F17" i="1"/>
  <c r="E17" i="1"/>
  <c r="D17" i="1"/>
  <c r="C17" i="1"/>
  <c r="C16" i="1"/>
  <c r="C15" i="1"/>
  <c r="C14" i="1"/>
  <c r="C13" i="1"/>
  <c r="C12" i="1"/>
  <c r="C11" i="1"/>
  <c r="C10" i="1"/>
  <c r="C9" i="1" s="1"/>
  <c r="C6" i="1" s="1"/>
  <c r="J9" i="1"/>
  <c r="J6" i="1" s="1"/>
  <c r="J38" i="1" s="1"/>
  <c r="I9" i="1"/>
  <c r="I6" i="1" s="1"/>
  <c r="H9" i="1"/>
  <c r="G9" i="1"/>
  <c r="F9" i="1"/>
  <c r="E9" i="1"/>
  <c r="D9" i="1"/>
  <c r="C8" i="1"/>
  <c r="C7" i="1"/>
  <c r="C22" i="1" l="1"/>
  <c r="C38" i="1" s="1"/>
  <c r="D38" i="1"/>
  <c r="I38" i="1"/>
  <c r="E38" i="1"/>
</calcChain>
</file>

<file path=xl/sharedStrings.xml><?xml version="1.0" encoding="utf-8"?>
<sst xmlns="http://schemas.openxmlformats.org/spreadsheetml/2006/main" count="49" uniqueCount="35">
  <si>
    <t>Cuadro 2</t>
  </si>
  <si>
    <t>Oferta y demanda de divisas con Centroamérica</t>
  </si>
  <si>
    <r>
      <t xml:space="preserve">Año 2026 </t>
    </r>
    <r>
      <rPr>
        <b/>
        <vertAlign val="superscript"/>
        <sz val="9"/>
        <color rgb="FF00325B"/>
        <rFont val="Libre Franklin"/>
      </rPr>
      <t>p/</t>
    </r>
  </si>
  <si>
    <t>- En miles de US dólares -</t>
  </si>
  <si>
    <t>CONCEPTO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</si>
  <si>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</si>
  <si>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</si>
  <si>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</si>
  <si>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</si>
  <si>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</si>
  <si>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</si>
  <si>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</si>
  <si>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</si>
  <si>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I. COMPRAS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</si>
  <si>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</si>
  <si>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</si>
  <si>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</si>
  <si>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</si>
  <si>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</si>
  <si>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</si>
  <si>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</si>
  <si>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</si>
  <si>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Misceláneos</t>
  </si>
  <si>
    <t>Transferencias y donaciones</t>
  </si>
  <si>
    <t>Capital Privado</t>
  </si>
  <si>
    <t>Capital oficial</t>
  </si>
  <si>
    <t xml:space="preserve">       a) Préstamos</t>
  </si>
  <si>
    <t>II. VENTAS</t>
  </si>
  <si>
    <t xml:space="preserve">Importaciones </t>
  </si>
  <si>
    <t>Capital privado</t>
  </si>
  <si>
    <t xml:space="preserve">        a) Préstamos</t>
  </si>
  <si>
    <t>III. SALDO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</si>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</sst>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DDDDDD"/>
      <name val="Libre Franklin"/>
    </font>
    <font>
      <sz val="10"/>
      <color rgb="FF00325B"/>
      <name val="Libre Franklin"/>
    </font>
    <font>
      <b/>
      <sz val="10"/>
      <color rgb="FF00325B"/>
      <name val="Libre Franklin"/>
    </font>
    <font>
      <b/>
      <vertAlign val="superscript"/>
      <sz val="9"/>
      <color rgb="FF00325B"/>
      <name val="Libre Franklin"/>
    </font>
    <font>
      <sz val="8"/>
      <color rgb="FFDDDDDD"/>
      <name val="Libre Franklin"/>
    </font>
    <font>
      <b/>
      <sz val="9"/>
      <color theme="0"/>
      <name val="Libre Franklin"/>
    </font>
    <font>
      <sz val="8"/>
      <color rgb="FF00325B"/>
      <name val="Libre Franklin"/>
    </font>
    <font>
      <sz val="9"/>
      <color rgb="FFDDDDDD"/>
      <name val="Libre Franklin"/>
    </font>
    <font>
      <b/>
      <sz val="9"/>
      <color rgb="FF00325B"/>
      <name val="Libre Franklin"/>
    </font>
    <font>
      <sz val="9"/>
      <color rgb="FF00325B"/>
      <name val="Libre Franklin"/>
    </font>
    <font>
      <vertAlign val="superscript"/>
      <sz val="8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325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2" applyFont="1"/>
    <xf numFmtId="164" fontId="4" fillId="0" borderId="0" xfId="2" applyNumberFormat="1" applyFont="1" applyAlignment="1">
      <alignment horizontal="center"/>
    </xf>
    <xf numFmtId="0" fontId="4" fillId="0" borderId="0" xfId="2" applyFont="1"/>
    <xf numFmtId="164" fontId="5" fillId="0" borderId="0" xfId="2" applyNumberFormat="1" applyFont="1" applyAlignment="1">
      <alignment horizontal="center" vertical="center"/>
    </xf>
    <xf numFmtId="164" fontId="5" fillId="0" borderId="0" xfId="3" applyNumberFormat="1" applyFont="1" applyAlignment="1">
      <alignment horizontal="center" vertical="center"/>
    </xf>
    <xf numFmtId="164" fontId="4" fillId="0" borderId="1" xfId="2" applyNumberFormat="1" applyFont="1" applyBorder="1" applyAlignment="1">
      <alignment horizontal="center" vertical="center"/>
    </xf>
    <xf numFmtId="0" fontId="7" fillId="0" borderId="0" xfId="2" applyFont="1"/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9" fillId="0" borderId="0" xfId="2" applyFont="1"/>
    <xf numFmtId="0" fontId="10" fillId="0" borderId="0" xfId="4" applyFont="1"/>
    <xf numFmtId="0" fontId="11" fillId="3" borderId="4" xfId="2" applyFont="1" applyFill="1" applyBorder="1" applyAlignment="1">
      <alignment horizontal="left" vertical="center" wrapText="1" indent="1"/>
    </xf>
    <xf numFmtId="165" fontId="11" fillId="3" borderId="5" xfId="1" applyNumberFormat="1" applyFont="1" applyFill="1" applyBorder="1" applyAlignment="1">
      <alignment horizontal="right" vertical="center" indent="1"/>
    </xf>
    <xf numFmtId="0" fontId="12" fillId="0" borderId="6" xfId="2" applyFont="1" applyBorder="1" applyAlignment="1">
      <alignment horizontal="left" vertical="center" indent="2"/>
    </xf>
    <xf numFmtId="165" fontId="12" fillId="0" borderId="7" xfId="1" applyNumberFormat="1" applyFont="1" applyFill="1" applyBorder="1" applyAlignment="1">
      <alignment horizontal="right" vertical="center" indent="1"/>
    </xf>
    <xf numFmtId="0" fontId="12" fillId="4" borderId="8" xfId="2" applyFont="1" applyFill="1" applyBorder="1" applyAlignment="1">
      <alignment horizontal="left" vertical="center" indent="2"/>
    </xf>
    <xf numFmtId="165" fontId="12" fillId="4" borderId="9" xfId="1" applyNumberFormat="1" applyFont="1" applyFill="1" applyBorder="1" applyAlignment="1">
      <alignment horizontal="right" vertical="center" indent="1"/>
    </xf>
    <xf numFmtId="0" fontId="11" fillId="3" borderId="8" xfId="2" applyFont="1" applyFill="1" applyBorder="1" applyAlignment="1">
      <alignment horizontal="left" vertical="center" indent="2"/>
    </xf>
    <xf numFmtId="165" fontId="11" fillId="3" borderId="9" xfId="1" applyNumberFormat="1" applyFont="1" applyFill="1" applyBorder="1" applyAlignment="1">
      <alignment horizontal="right" vertical="center" indent="1"/>
    </xf>
    <xf numFmtId="0" fontId="12" fillId="0" borderId="10" xfId="2" applyFont="1" applyBorder="1" applyAlignment="1">
      <alignment horizontal="left" vertical="center" indent="3"/>
    </xf>
    <xf numFmtId="165" fontId="12" fillId="0" borderId="11" xfId="1" applyNumberFormat="1" applyFont="1" applyFill="1" applyBorder="1" applyAlignment="1">
      <alignment horizontal="right" vertical="center" indent="1"/>
    </xf>
    <xf numFmtId="0" fontId="12" fillId="4" borderId="8" xfId="2" applyFont="1" applyFill="1" applyBorder="1" applyAlignment="1">
      <alignment horizontal="left" vertical="center" indent="3"/>
    </xf>
    <xf numFmtId="0" fontId="12" fillId="0" borderId="10" xfId="2" applyFont="1" applyBorder="1" applyAlignment="1">
      <alignment horizontal="left" vertical="center" indent="2"/>
    </xf>
    <xf numFmtId="0" fontId="12" fillId="0" borderId="12" xfId="2" applyFont="1" applyBorder="1" applyAlignment="1">
      <alignment horizontal="left" vertical="center" indent="2"/>
    </xf>
    <xf numFmtId="165" fontId="12" fillId="0" borderId="13" xfId="1" applyNumberFormat="1" applyFont="1" applyFill="1" applyBorder="1" applyAlignment="1">
      <alignment horizontal="right" vertical="center" indent="1"/>
    </xf>
    <xf numFmtId="0" fontId="11" fillId="3" borderId="8" xfId="2" applyFont="1" applyFill="1" applyBorder="1" applyAlignment="1">
      <alignment horizontal="left" vertical="center" wrapText="1" indent="1"/>
    </xf>
    <xf numFmtId="0" fontId="11" fillId="3" borderId="14" xfId="2" applyFont="1" applyFill="1" applyBorder="1" applyAlignment="1">
      <alignment horizontal="left" vertical="center" wrapText="1" indent="1"/>
    </xf>
    <xf numFmtId="165" fontId="11" fillId="3" borderId="15" xfId="1" applyNumberFormat="1" applyFont="1" applyFill="1" applyBorder="1" applyAlignment="1">
      <alignment horizontal="right" vertical="center" indent="1"/>
    </xf>
    <xf numFmtId="0" fontId="10" fillId="0" borderId="0" xfId="2" applyFont="1" applyAlignment="1">
      <alignment vertical="center"/>
    </xf>
    <xf numFmtId="0" fontId="9" fillId="0" borderId="0" xfId="2" applyFont="1" applyAlignment="1">
      <alignment horizontal="left" indent="1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0" fillId="0" borderId="0" xfId="2" applyFont="1" applyAlignment="1">
      <alignment horizontal="left" vertical="top" indent="1"/>
    </xf>
    <xf numFmtId="0" fontId="11" fillId="0" borderId="0" xfId="2" applyFont="1" applyAlignment="1">
      <alignment horizontal="left" vertical="top" indent="1"/>
    </xf>
    <xf numFmtId="0" fontId="12" fillId="0" borderId="0" xfId="2" applyFont="1" applyAlignment="1">
      <alignment horizontal="left" vertical="top" indent="1"/>
    </xf>
    <xf numFmtId="0" fontId="3" fillId="0" borderId="0" xfId="2" applyFont="1" applyAlignment="1">
      <alignment horizontal="left" vertical="top" indent="1"/>
    </xf>
    <xf numFmtId="0" fontId="9" fillId="0" borderId="0" xfId="2" applyFont="1" applyAlignment="1">
      <alignment horizontal="left" vertical="top" indent="1"/>
    </xf>
    <xf numFmtId="0" fontId="4" fillId="0" borderId="0" xfId="2" applyFont="1" applyAlignment="1">
      <alignment horizontal="left" vertical="top" indent="1"/>
    </xf>
  </cellXfs>
  <cellStyles count="5">
    <cellStyle name="Millares" xfId="1" builtinId="3"/>
    <cellStyle name="Normal" xfId="0" builtinId="0"/>
    <cellStyle name="Normal 2" xfId="2" xr:uid="{E03413D1-2045-4973-A2A7-9DE918A8B7A0}"/>
    <cellStyle name="Normal 3 2" xfId="4" xr:uid="{326410BA-4D96-423E-B05A-8F0E035B70AF}"/>
    <cellStyle name="Normal 4" xfId="3" xr:uid="{21A03DF6-F985-4AED-90B7-AE97C12151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F222-F337-4FC6-9C00-9D83105FC6A8}">
  <sheetPr>
    <pageSetUpPr fitToPage="1"/>
  </sheetPr>
  <dimension ref="A1:J41"/>
  <sheetViews>
    <sheetView showGridLines="0" tabSelected="1" zoomScaleNormal="100" zoomScaleSheetLayoutView="85" zoomScalePageLayoutView="40" workbookViewId="0">
      <selection sqref="A1:J1"/>
    </sheetView>
  </sheetViews>
  <sheetFormatPr baseColWidth="10" defaultColWidth="7.33203125" defaultRowHeight="18" customHeight="1" x14ac:dyDescent="0.4"/>
  <cols>
    <col min="1" max="1" width="2.6640625" style="1" customWidth="1"/>
    <col min="2" max="2" width="30.6640625" style="10" customWidth="1"/>
    <col min="3" max="3" width="15.33203125" style="10" bestFit="1" customWidth="1"/>
    <col min="4" max="5" width="13.44140625" style="10" bestFit="1" customWidth="1"/>
    <col min="6" max="6" width="13.6640625" style="10" bestFit="1" customWidth="1"/>
    <col min="7" max="10" width="14.33203125" style="10" customWidth="1"/>
    <col min="11" max="11" width="7.33203125" style="3" customWidth="1"/>
    <col min="12" max="16384" width="7.33203125" style="3"/>
  </cols>
  <sheetData>
    <row r="1" spans="1:10" ht="18" customHeight="1" x14ac:dyDescent="0.4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8" customHeight="1" x14ac:dyDescent="0.4">
      <c r="B2" s="4" t="s">
        <v>1</v>
      </c>
      <c r="C2" s="4"/>
      <c r="D2" s="4"/>
      <c r="E2" s="4"/>
      <c r="F2" s="4"/>
      <c r="G2" s="4"/>
      <c r="H2" s="4"/>
      <c r="I2" s="4"/>
      <c r="J2" s="4"/>
    </row>
    <row r="3" spans="1:10" ht="18" customHeight="1" x14ac:dyDescent="0.4">
      <c r="B3" s="5" t="s">
        <v>2</v>
      </c>
      <c r="C3" s="5"/>
      <c r="D3" s="5"/>
      <c r="E3" s="5"/>
      <c r="F3" s="5"/>
      <c r="G3" s="5"/>
      <c r="H3" s="5"/>
      <c r="I3" s="5"/>
      <c r="J3" s="5"/>
    </row>
    <row r="4" spans="1:10" ht="18" customHeight="1" x14ac:dyDescent="0.4">
      <c r="B4" s="6" t="s">
        <v>3</v>
      </c>
      <c r="C4" s="6"/>
      <c r="D4" s="6"/>
      <c r="E4" s="6"/>
      <c r="F4" s="6"/>
      <c r="G4" s="6"/>
      <c r="H4" s="6"/>
      <c r="I4" s="6"/>
      <c r="J4" s="6"/>
    </row>
    <row r="5" spans="1:10" s="10" customFormat="1" ht="18" customHeight="1" x14ac:dyDescent="0.3">
      <c r="A5" s="7"/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6" spans="1:10" s="10" customFormat="1" ht="18" customHeight="1" x14ac:dyDescent="0.4">
      <c r="A6" s="11"/>
      <c r="B6" s="12" t="s">
        <v>13</v>
      </c>
      <c r="C6" s="13">
        <f>+C7+C8+C9+C12+C13+C14+C15+C16+C17+C20</f>
        <v>3429976.5186500004</v>
      </c>
      <c r="D6" s="13">
        <f t="shared" ref="D6:J6" si="0">+D7+D8+D9+D12+D13+D14+D15+D16+D17+D20</f>
        <v>453654.52052000002</v>
      </c>
      <c r="E6" s="13">
        <f t="shared" si="0"/>
        <v>454075.44909999991</v>
      </c>
      <c r="F6" s="13">
        <f t="shared" si="0"/>
        <v>503627.47050000005</v>
      </c>
      <c r="G6" s="13">
        <f t="shared" si="0"/>
        <v>510655.49438999995</v>
      </c>
      <c r="H6" s="13">
        <f t="shared" si="0"/>
        <v>485257.32744999998</v>
      </c>
      <c r="I6" s="13">
        <f t="shared" si="0"/>
        <v>495019.78827999998</v>
      </c>
      <c r="J6" s="13">
        <f t="shared" si="0"/>
        <v>527686.46840999997</v>
      </c>
    </row>
    <row r="7" spans="1:10" s="10" customFormat="1" ht="18" customHeight="1" x14ac:dyDescent="0.4">
      <c r="A7" s="11"/>
      <c r="B7" s="14" t="s">
        <v>14</v>
      </c>
      <c r="C7" s="15">
        <f>SUM(D7:J7)</f>
        <v>2905796.73985</v>
      </c>
      <c r="D7" s="15">
        <v>370872.17096999998</v>
      </c>
      <c r="E7" s="15">
        <v>371181.20043999999</v>
      </c>
      <c r="F7" s="15">
        <v>419438.17716000002</v>
      </c>
      <c r="G7" s="15">
        <v>424478.78602</v>
      </c>
      <c r="H7" s="15">
        <v>414023.86109000002</v>
      </c>
      <c r="I7" s="15">
        <v>439596.92765000003</v>
      </c>
      <c r="J7" s="15">
        <v>466205.61651999998</v>
      </c>
    </row>
    <row r="8" spans="1:10" s="10" customFormat="1" ht="18" customHeight="1" x14ac:dyDescent="0.4">
      <c r="A8" s="11"/>
      <c r="B8" s="16" t="s">
        <v>15</v>
      </c>
      <c r="C8" s="17">
        <f>SUM(D8:J8)</f>
        <v>5119.3492200000001</v>
      </c>
      <c r="D8" s="17">
        <v>686.82600000000002</v>
      </c>
      <c r="E8" s="17">
        <v>1443.48001</v>
      </c>
      <c r="F8" s="17">
        <v>612.23791000000006</v>
      </c>
      <c r="G8" s="17">
        <v>646.68840999999998</v>
      </c>
      <c r="H8" s="17">
        <v>463.02825000000001</v>
      </c>
      <c r="I8" s="17">
        <v>628.37168999999994</v>
      </c>
      <c r="J8" s="17">
        <v>638.71695</v>
      </c>
    </row>
    <row r="9" spans="1:10" s="10" customFormat="1" ht="18" customHeight="1" x14ac:dyDescent="0.4">
      <c r="A9" s="11"/>
      <c r="B9" s="18" t="s">
        <v>16</v>
      </c>
      <c r="C9" s="19">
        <f>+C10+C11</f>
        <v>0</v>
      </c>
      <c r="D9" s="19">
        <f t="shared" ref="D9:J9" si="1">+D10+D11</f>
        <v>0</v>
      </c>
      <c r="E9" s="19">
        <f t="shared" si="1"/>
        <v>0</v>
      </c>
      <c r="F9" s="19">
        <f t="shared" si="1"/>
        <v>0</v>
      </c>
      <c r="G9" s="19">
        <f t="shared" si="1"/>
        <v>0</v>
      </c>
      <c r="H9" s="19">
        <f t="shared" si="1"/>
        <v>0</v>
      </c>
      <c r="I9" s="19">
        <f t="shared" si="1"/>
        <v>0</v>
      </c>
      <c r="J9" s="19">
        <f t="shared" si="1"/>
        <v>0</v>
      </c>
    </row>
    <row r="10" spans="1:10" s="10" customFormat="1" ht="18" customHeight="1" x14ac:dyDescent="0.4">
      <c r="A10" s="11"/>
      <c r="B10" s="20" t="s">
        <v>17</v>
      </c>
      <c r="C10" s="21">
        <f t="shared" ref="C10:C16" si="2">SUM(D10:J10)</f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</row>
    <row r="11" spans="1:10" s="10" customFormat="1" ht="18" customHeight="1" x14ac:dyDescent="0.4">
      <c r="A11" s="11"/>
      <c r="B11" s="22" t="s">
        <v>18</v>
      </c>
      <c r="C11" s="17">
        <f t="shared" si="2"/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</row>
    <row r="12" spans="1:10" s="10" customFormat="1" ht="18" customHeight="1" x14ac:dyDescent="0.4">
      <c r="A12" s="11"/>
      <c r="B12" s="14" t="s">
        <v>19</v>
      </c>
      <c r="C12" s="15">
        <f t="shared" si="2"/>
        <v>11514.84028</v>
      </c>
      <c r="D12" s="15">
        <v>1302.1024500000001</v>
      </c>
      <c r="E12" s="15">
        <v>1343.0803699999999</v>
      </c>
      <c r="F12" s="15">
        <v>1480.95895</v>
      </c>
      <c r="G12" s="15">
        <v>2230.8472400000001</v>
      </c>
      <c r="H12" s="15">
        <v>1664.7722799999999</v>
      </c>
      <c r="I12" s="15">
        <v>1566.9165399999999</v>
      </c>
      <c r="J12" s="15">
        <v>1926.16245</v>
      </c>
    </row>
    <row r="13" spans="1:10" s="10" customFormat="1" ht="18" customHeight="1" x14ac:dyDescent="0.4">
      <c r="A13" s="11"/>
      <c r="B13" s="16" t="s">
        <v>20</v>
      </c>
      <c r="C13" s="17">
        <f t="shared" si="2"/>
        <v>68.118380000000002</v>
      </c>
      <c r="D13" s="17">
        <v>6.8620000000000001</v>
      </c>
      <c r="E13" s="17">
        <v>9.1709999999999994</v>
      </c>
      <c r="F13" s="17">
        <v>11.842000000000001</v>
      </c>
      <c r="G13" s="17">
        <v>11.43538</v>
      </c>
      <c r="H13" s="17">
        <v>8.6069999999999993</v>
      </c>
      <c r="I13" s="17">
        <v>12.066000000000001</v>
      </c>
      <c r="J13" s="17">
        <v>8.1349999999999998</v>
      </c>
    </row>
    <row r="14" spans="1:10" s="10" customFormat="1" ht="18" customHeight="1" x14ac:dyDescent="0.4">
      <c r="A14" s="11"/>
      <c r="B14" s="23" t="s">
        <v>21</v>
      </c>
      <c r="C14" s="21">
        <f t="shared" si="2"/>
        <v>7289.6152399999992</v>
      </c>
      <c r="D14" s="21">
        <v>201.01557</v>
      </c>
      <c r="E14" s="21">
        <v>3295.9356299999999</v>
      </c>
      <c r="F14" s="21">
        <v>1532.1618900000001</v>
      </c>
      <c r="G14" s="21">
        <v>469.69945999999999</v>
      </c>
      <c r="H14" s="21">
        <v>305.31596000000002</v>
      </c>
      <c r="I14" s="21">
        <v>1273.11168</v>
      </c>
      <c r="J14" s="21">
        <v>212.37504999999999</v>
      </c>
    </row>
    <row r="15" spans="1:10" s="10" customFormat="1" ht="18" customHeight="1" x14ac:dyDescent="0.4">
      <c r="A15" s="11"/>
      <c r="B15" s="16" t="s">
        <v>22</v>
      </c>
      <c r="C15" s="17">
        <f t="shared" si="2"/>
        <v>9845.890849999998</v>
      </c>
      <c r="D15" s="17">
        <v>1345.4355</v>
      </c>
      <c r="E15" s="17">
        <v>645.24654999999996</v>
      </c>
      <c r="F15" s="17">
        <v>1582.05151</v>
      </c>
      <c r="G15" s="17">
        <v>1772.7167199999999</v>
      </c>
      <c r="H15" s="17">
        <v>2197.5823999999998</v>
      </c>
      <c r="I15" s="17">
        <v>1099.63906</v>
      </c>
      <c r="J15" s="17">
        <v>1203.21911</v>
      </c>
    </row>
    <row r="16" spans="1:10" s="10" customFormat="1" ht="18" customHeight="1" x14ac:dyDescent="0.4">
      <c r="A16" s="11"/>
      <c r="B16" s="24" t="s">
        <v>23</v>
      </c>
      <c r="C16" s="25">
        <f t="shared" si="2"/>
        <v>4707.7036400000006</v>
      </c>
      <c r="D16" s="25">
        <v>248.97577000000001</v>
      </c>
      <c r="E16" s="25">
        <v>630.25514999999996</v>
      </c>
      <c r="F16" s="25">
        <v>730.44701999999995</v>
      </c>
      <c r="G16" s="25">
        <v>1337.17624</v>
      </c>
      <c r="H16" s="25">
        <v>305.92680000000001</v>
      </c>
      <c r="I16" s="25">
        <v>786.09189000000003</v>
      </c>
      <c r="J16" s="25">
        <v>668.83077000000003</v>
      </c>
    </row>
    <row r="17" spans="1:10" s="10" customFormat="1" ht="18" customHeight="1" x14ac:dyDescent="0.4">
      <c r="A17" s="11"/>
      <c r="B17" s="18" t="s">
        <v>24</v>
      </c>
      <c r="C17" s="19">
        <f>+C18+C19</f>
        <v>485634.26118999993</v>
      </c>
      <c r="D17" s="19">
        <f t="shared" ref="D17:J17" si="3">+D18+D19</f>
        <v>78991.132259999998</v>
      </c>
      <c r="E17" s="19">
        <f t="shared" si="3"/>
        <v>75527.079949999999</v>
      </c>
      <c r="F17" s="19">
        <f t="shared" si="3"/>
        <v>78239.594059999989</v>
      </c>
      <c r="G17" s="19">
        <f t="shared" si="3"/>
        <v>79708.144920000006</v>
      </c>
      <c r="H17" s="19">
        <f t="shared" si="3"/>
        <v>66288.233670000001</v>
      </c>
      <c r="I17" s="19">
        <f t="shared" si="3"/>
        <v>50056.663769999999</v>
      </c>
      <c r="J17" s="19">
        <f t="shared" si="3"/>
        <v>56823.412559999997</v>
      </c>
    </row>
    <row r="18" spans="1:10" s="10" customFormat="1" ht="18" customHeight="1" x14ac:dyDescent="0.4">
      <c r="A18" s="11"/>
      <c r="B18" s="20" t="s">
        <v>17</v>
      </c>
      <c r="C18" s="21">
        <f>SUM(D18:J18)</f>
        <v>8313.6237700000001</v>
      </c>
      <c r="D18" s="21">
        <v>350.54721999999998</v>
      </c>
      <c r="E18" s="21">
        <v>1071.01063</v>
      </c>
      <c r="F18" s="21">
        <v>2084.5865100000001</v>
      </c>
      <c r="G18" s="21">
        <v>279.34132</v>
      </c>
      <c r="H18" s="21">
        <v>486.09665999999999</v>
      </c>
      <c r="I18" s="21">
        <v>3037.7014899999999</v>
      </c>
      <c r="J18" s="21">
        <v>1004.33994</v>
      </c>
    </row>
    <row r="19" spans="1:10" s="10" customFormat="1" ht="18" customHeight="1" x14ac:dyDescent="0.4">
      <c r="A19" s="11"/>
      <c r="B19" s="22" t="s">
        <v>18</v>
      </c>
      <c r="C19" s="17">
        <f>SUM(D19:J19)</f>
        <v>477320.63741999993</v>
      </c>
      <c r="D19" s="17">
        <v>78640.585040000005</v>
      </c>
      <c r="E19" s="17">
        <v>74456.069319999995</v>
      </c>
      <c r="F19" s="17">
        <v>76155.007549999995</v>
      </c>
      <c r="G19" s="17">
        <v>79428.803599999999</v>
      </c>
      <c r="H19" s="17">
        <v>65802.137010000006</v>
      </c>
      <c r="I19" s="17">
        <v>47018.96228</v>
      </c>
      <c r="J19" s="17">
        <v>55819.072619999999</v>
      </c>
    </row>
    <row r="20" spans="1:10" s="10" customFormat="1" ht="18" customHeight="1" x14ac:dyDescent="0.4">
      <c r="A20" s="11"/>
      <c r="B20" s="18" t="s">
        <v>25</v>
      </c>
      <c r="C20" s="19">
        <f>+C21</f>
        <v>0</v>
      </c>
      <c r="D20" s="19">
        <f t="shared" ref="D20:J20" si="4">+D21</f>
        <v>0</v>
      </c>
      <c r="E20" s="19">
        <f t="shared" si="4"/>
        <v>0</v>
      </c>
      <c r="F20" s="19">
        <f t="shared" si="4"/>
        <v>0</v>
      </c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</row>
    <row r="21" spans="1:10" s="10" customFormat="1" ht="18" customHeight="1" x14ac:dyDescent="0.4">
      <c r="A21" s="11"/>
      <c r="B21" s="24" t="s">
        <v>26</v>
      </c>
      <c r="C21" s="25">
        <f>SUM(D21:J21)</f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</row>
    <row r="22" spans="1:10" s="10" customFormat="1" ht="18" customHeight="1" x14ac:dyDescent="0.4">
      <c r="A22" s="11"/>
      <c r="B22" s="26" t="s">
        <v>27</v>
      </c>
      <c r="C22" s="19">
        <f>+C23+C24+C25+C28+C29+C30+C31+C32+C33+C36</f>
        <v>2464645.8315500002</v>
      </c>
      <c r="D22" s="19">
        <f t="shared" ref="D22:J22" si="5">+D23+D24+D25+D28+D29+D30+D31+D32+D33+D36</f>
        <v>325753.32290999999</v>
      </c>
      <c r="E22" s="19">
        <f t="shared" si="5"/>
        <v>321014.20241000003</v>
      </c>
      <c r="F22" s="19">
        <f t="shared" si="5"/>
        <v>394976.0258</v>
      </c>
      <c r="G22" s="19">
        <f t="shared" si="5"/>
        <v>353097.11144999997</v>
      </c>
      <c r="H22" s="19">
        <f t="shared" si="5"/>
        <v>334412.37638999999</v>
      </c>
      <c r="I22" s="19">
        <f t="shared" si="5"/>
        <v>341911.12182000006</v>
      </c>
      <c r="J22" s="19">
        <f t="shared" si="5"/>
        <v>393481.67076999997</v>
      </c>
    </row>
    <row r="23" spans="1:10" s="10" customFormat="1" ht="18" customHeight="1" x14ac:dyDescent="0.4">
      <c r="A23" s="11"/>
      <c r="B23" s="14" t="s">
        <v>28</v>
      </c>
      <c r="C23" s="15">
        <f>SUM(D23:J23)</f>
        <v>2089532.74538</v>
      </c>
      <c r="D23" s="15">
        <v>263370.96055000002</v>
      </c>
      <c r="E23" s="15">
        <v>271901.62741999998</v>
      </c>
      <c r="F23" s="15">
        <v>325697.49273</v>
      </c>
      <c r="G23" s="15">
        <v>300581.81427999999</v>
      </c>
      <c r="H23" s="15">
        <v>293049.28210000001</v>
      </c>
      <c r="I23" s="15">
        <v>304879.59484999999</v>
      </c>
      <c r="J23" s="15">
        <v>330051.97344999999</v>
      </c>
    </row>
    <row r="24" spans="1:10" s="10" customFormat="1" ht="18" customHeight="1" x14ac:dyDescent="0.4">
      <c r="A24" s="11"/>
      <c r="B24" s="16" t="s">
        <v>15</v>
      </c>
      <c r="C24" s="17">
        <f>SUM(D24:J24)</f>
        <v>17168.39128</v>
      </c>
      <c r="D24" s="17">
        <v>7764.0010899999997</v>
      </c>
      <c r="E24" s="17">
        <v>493.24119999999999</v>
      </c>
      <c r="F24" s="17">
        <v>1680.97126</v>
      </c>
      <c r="G24" s="17">
        <v>1713.14678</v>
      </c>
      <c r="H24" s="17">
        <v>630.8347</v>
      </c>
      <c r="I24" s="17">
        <v>2314.8386300000002</v>
      </c>
      <c r="J24" s="17">
        <v>2571.3576200000002</v>
      </c>
    </row>
    <row r="25" spans="1:10" s="10" customFormat="1" ht="18" customHeight="1" x14ac:dyDescent="0.4">
      <c r="A25" s="11"/>
      <c r="B25" s="18" t="s">
        <v>16</v>
      </c>
      <c r="C25" s="19">
        <f>+C26+C27</f>
        <v>0</v>
      </c>
      <c r="D25" s="19">
        <f t="shared" ref="D25:J25" si="6">+D26+D27</f>
        <v>0</v>
      </c>
      <c r="E25" s="19">
        <f t="shared" si="6"/>
        <v>0</v>
      </c>
      <c r="F25" s="19">
        <f t="shared" si="6"/>
        <v>0</v>
      </c>
      <c r="G25" s="19">
        <f t="shared" si="6"/>
        <v>0</v>
      </c>
      <c r="H25" s="19">
        <f t="shared" si="6"/>
        <v>0</v>
      </c>
      <c r="I25" s="19">
        <f t="shared" si="6"/>
        <v>0</v>
      </c>
      <c r="J25" s="19">
        <f t="shared" si="6"/>
        <v>0</v>
      </c>
    </row>
    <row r="26" spans="1:10" s="10" customFormat="1" ht="18" customHeight="1" x14ac:dyDescent="0.4">
      <c r="A26" s="11"/>
      <c r="B26" s="20" t="s">
        <v>17</v>
      </c>
      <c r="C26" s="21">
        <f t="shared" ref="C26:C32" si="7">SUM(D26:J26)</f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</row>
    <row r="27" spans="1:10" s="10" customFormat="1" ht="18" customHeight="1" x14ac:dyDescent="0.4">
      <c r="A27" s="11"/>
      <c r="B27" s="22" t="s">
        <v>18</v>
      </c>
      <c r="C27" s="17">
        <f t="shared" si="7"/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</row>
    <row r="28" spans="1:10" s="10" customFormat="1" ht="18" customHeight="1" x14ac:dyDescent="0.4">
      <c r="A28" s="11"/>
      <c r="B28" s="14" t="s">
        <v>19</v>
      </c>
      <c r="C28" s="15">
        <f t="shared" si="7"/>
        <v>6582.4632500000007</v>
      </c>
      <c r="D28" s="15">
        <v>485.21230000000003</v>
      </c>
      <c r="E28" s="15">
        <v>656.54485999999997</v>
      </c>
      <c r="F28" s="15">
        <v>926.45743000000004</v>
      </c>
      <c r="G28" s="15">
        <v>900.37360000000001</v>
      </c>
      <c r="H28" s="15">
        <v>999.47553000000005</v>
      </c>
      <c r="I28" s="15">
        <v>998.52130999999997</v>
      </c>
      <c r="J28" s="15">
        <v>1615.8782200000001</v>
      </c>
    </row>
    <row r="29" spans="1:10" s="10" customFormat="1" ht="18" customHeight="1" x14ac:dyDescent="0.4">
      <c r="A29" s="11"/>
      <c r="B29" s="16" t="s">
        <v>20</v>
      </c>
      <c r="C29" s="17">
        <f t="shared" si="7"/>
        <v>143.09298000000001</v>
      </c>
      <c r="D29" s="17">
        <v>10.95979</v>
      </c>
      <c r="E29" s="17">
        <v>8.4611499999999999</v>
      </c>
      <c r="F29" s="17">
        <v>29.657219999999999</v>
      </c>
      <c r="G29" s="17">
        <v>21.988389999999999</v>
      </c>
      <c r="H29" s="17">
        <v>5.4493299999999998</v>
      </c>
      <c r="I29" s="17">
        <v>28.047419999999999</v>
      </c>
      <c r="J29" s="17">
        <v>38.529679999999999</v>
      </c>
    </row>
    <row r="30" spans="1:10" s="10" customFormat="1" ht="18" customHeight="1" x14ac:dyDescent="0.4">
      <c r="A30" s="11"/>
      <c r="B30" s="23" t="s">
        <v>21</v>
      </c>
      <c r="C30" s="21">
        <f t="shared" si="7"/>
        <v>2965.9015600000002</v>
      </c>
      <c r="D30" s="21">
        <v>158.19244</v>
      </c>
      <c r="E30" s="21">
        <v>685.01045999999997</v>
      </c>
      <c r="F30" s="21">
        <v>593.45360000000005</v>
      </c>
      <c r="G30" s="21">
        <v>884.66555000000005</v>
      </c>
      <c r="H30" s="21">
        <v>258.49137000000002</v>
      </c>
      <c r="I30" s="21">
        <v>138.89233999999999</v>
      </c>
      <c r="J30" s="21">
        <v>247.19579999999999</v>
      </c>
    </row>
    <row r="31" spans="1:10" s="10" customFormat="1" ht="18" customHeight="1" x14ac:dyDescent="0.4">
      <c r="A31" s="11"/>
      <c r="B31" s="16" t="s">
        <v>22</v>
      </c>
      <c r="C31" s="17">
        <f t="shared" si="7"/>
        <v>4598.8276699999997</v>
      </c>
      <c r="D31" s="17">
        <v>576.52534000000003</v>
      </c>
      <c r="E31" s="17">
        <v>313.63211999999999</v>
      </c>
      <c r="F31" s="17">
        <v>1002.37054</v>
      </c>
      <c r="G31" s="17">
        <v>890.65598999999997</v>
      </c>
      <c r="H31" s="17">
        <v>584.92492000000004</v>
      </c>
      <c r="I31" s="17">
        <v>625.39166999999998</v>
      </c>
      <c r="J31" s="17">
        <v>605.32709</v>
      </c>
    </row>
    <row r="32" spans="1:10" s="10" customFormat="1" ht="18" customHeight="1" x14ac:dyDescent="0.4">
      <c r="A32" s="11"/>
      <c r="B32" s="24" t="s">
        <v>23</v>
      </c>
      <c r="C32" s="25">
        <f t="shared" si="7"/>
        <v>3493.11087</v>
      </c>
      <c r="D32" s="25">
        <v>419.71319999999997</v>
      </c>
      <c r="E32" s="25">
        <v>476.44296000000003</v>
      </c>
      <c r="F32" s="25">
        <v>437.03516999999999</v>
      </c>
      <c r="G32" s="25">
        <v>361.48665999999997</v>
      </c>
      <c r="H32" s="25">
        <v>626.06149000000005</v>
      </c>
      <c r="I32" s="25">
        <v>563.55304000000001</v>
      </c>
      <c r="J32" s="25">
        <v>608.81835000000001</v>
      </c>
    </row>
    <row r="33" spans="1:10" s="10" customFormat="1" ht="18" customHeight="1" x14ac:dyDescent="0.4">
      <c r="A33" s="11"/>
      <c r="B33" s="18" t="s">
        <v>29</v>
      </c>
      <c r="C33" s="19">
        <f>+C34+C35</f>
        <v>340161.29856000002</v>
      </c>
      <c r="D33" s="19">
        <f t="shared" ref="D33:J33" si="8">+D34+D35</f>
        <v>52967.758200000004</v>
      </c>
      <c r="E33" s="19">
        <f t="shared" si="8"/>
        <v>46479.24224</v>
      </c>
      <c r="F33" s="19">
        <f t="shared" si="8"/>
        <v>64608.587849999996</v>
      </c>
      <c r="G33" s="19">
        <f t="shared" si="8"/>
        <v>47742.980199999998</v>
      </c>
      <c r="H33" s="19">
        <f t="shared" si="8"/>
        <v>38257.856950000001</v>
      </c>
      <c r="I33" s="19">
        <f t="shared" si="8"/>
        <v>32362.28256</v>
      </c>
      <c r="J33" s="19">
        <f t="shared" si="8"/>
        <v>57742.590559999997</v>
      </c>
    </row>
    <row r="34" spans="1:10" s="10" customFormat="1" ht="18" customHeight="1" x14ac:dyDescent="0.4">
      <c r="A34" s="11"/>
      <c r="B34" s="20" t="s">
        <v>17</v>
      </c>
      <c r="C34" s="21">
        <f>SUM(D34:J34)</f>
        <v>50449.503669999998</v>
      </c>
      <c r="D34" s="21">
        <v>6011.6597599999996</v>
      </c>
      <c r="E34" s="21">
        <v>6542.4949100000003</v>
      </c>
      <c r="F34" s="21">
        <v>6993.8295099999996</v>
      </c>
      <c r="G34" s="21">
        <v>7185.7274299999999</v>
      </c>
      <c r="H34" s="21">
        <v>7766.7175100000004</v>
      </c>
      <c r="I34" s="21">
        <v>7211.0424899999998</v>
      </c>
      <c r="J34" s="21">
        <v>8738.0320599999995</v>
      </c>
    </row>
    <row r="35" spans="1:10" s="10" customFormat="1" ht="18" customHeight="1" x14ac:dyDescent="0.4">
      <c r="A35" s="11"/>
      <c r="B35" s="22" t="s">
        <v>18</v>
      </c>
      <c r="C35" s="17">
        <f>SUM(D35:J35)</f>
        <v>289711.79489000002</v>
      </c>
      <c r="D35" s="17">
        <v>46956.098440000002</v>
      </c>
      <c r="E35" s="17">
        <v>39936.747329999998</v>
      </c>
      <c r="F35" s="17">
        <v>57614.75834</v>
      </c>
      <c r="G35" s="17">
        <v>40557.252769999999</v>
      </c>
      <c r="H35" s="17">
        <v>30491.139439999999</v>
      </c>
      <c r="I35" s="17">
        <v>25151.24007</v>
      </c>
      <c r="J35" s="17">
        <v>49004.558499999999</v>
      </c>
    </row>
    <row r="36" spans="1:10" s="10" customFormat="1" ht="18" customHeight="1" x14ac:dyDescent="0.4">
      <c r="A36" s="11"/>
      <c r="B36" s="18" t="s">
        <v>25</v>
      </c>
      <c r="C36" s="19">
        <f>+C37</f>
        <v>0</v>
      </c>
      <c r="D36" s="19">
        <f t="shared" ref="D36:J36" si="9">+D37</f>
        <v>0</v>
      </c>
      <c r="E36" s="19">
        <f t="shared" si="9"/>
        <v>0</v>
      </c>
      <c r="F36" s="19">
        <f t="shared" si="9"/>
        <v>0</v>
      </c>
      <c r="G36" s="19">
        <f t="shared" si="9"/>
        <v>0</v>
      </c>
      <c r="H36" s="19">
        <f t="shared" si="9"/>
        <v>0</v>
      </c>
      <c r="I36" s="19">
        <f t="shared" si="9"/>
        <v>0</v>
      </c>
      <c r="J36" s="19">
        <f t="shared" si="9"/>
        <v>0</v>
      </c>
    </row>
    <row r="37" spans="1:10" s="10" customFormat="1" ht="18" customHeight="1" x14ac:dyDescent="0.4">
      <c r="A37" s="11"/>
      <c r="B37" s="24" t="s">
        <v>30</v>
      </c>
      <c r="C37" s="25">
        <f>SUM(D37:J37)</f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</row>
    <row r="38" spans="1:10" s="10" customFormat="1" ht="18" customHeight="1" x14ac:dyDescent="0.3">
      <c r="A38" s="7"/>
      <c r="B38" s="27" t="s">
        <v>31</v>
      </c>
      <c r="C38" s="28">
        <f>+C6-C22</f>
        <v>965330.68710000021</v>
      </c>
      <c r="D38" s="28">
        <f t="shared" ref="D38:J38" si="10">+D6-D22</f>
        <v>127901.19761000003</v>
      </c>
      <c r="E38" s="28">
        <f t="shared" si="10"/>
        <v>133061.24668999988</v>
      </c>
      <c r="F38" s="28">
        <f t="shared" si="10"/>
        <v>108651.44470000005</v>
      </c>
      <c r="G38" s="28">
        <f t="shared" si="10"/>
        <v>157558.38293999998</v>
      </c>
      <c r="H38" s="28">
        <f t="shared" si="10"/>
        <v>150844.95105999999</v>
      </c>
      <c r="I38" s="28">
        <f t="shared" si="10"/>
        <v>153108.66645999992</v>
      </c>
      <c r="J38" s="28">
        <f t="shared" si="10"/>
        <v>134204.79764</v>
      </c>
    </row>
    <row r="39" spans="1:10" s="32" customFormat="1" ht="13.5" customHeight="1" x14ac:dyDescent="0.3">
      <c r="A39" s="29"/>
      <c r="B39" s="30" t="s">
        <v>32</v>
      </c>
      <c r="C39" s="31"/>
      <c r="D39" s="31"/>
      <c r="E39" s="31"/>
      <c r="F39" s="31"/>
      <c r="G39" s="31"/>
      <c r="H39" s="31"/>
      <c r="I39" s="31"/>
      <c r="J39" s="31"/>
    </row>
    <row r="40" spans="1:10" s="35" customFormat="1" ht="13.5" customHeight="1" x14ac:dyDescent="0.3">
      <c r="A40" s="33"/>
      <c r="B40" s="30" t="s">
        <v>33</v>
      </c>
      <c r="C40" s="34"/>
      <c r="D40" s="34"/>
      <c r="E40" s="34"/>
      <c r="F40" s="34"/>
      <c r="G40" s="34"/>
      <c r="H40" s="34"/>
      <c r="I40" s="34"/>
      <c r="J40" s="34"/>
    </row>
    <row r="41" spans="1:10" s="38" customFormat="1" ht="13.5" customHeight="1" x14ac:dyDescent="0.3">
      <c r="A41" s="36"/>
      <c r="B41" s="30" t="s">
        <v>34</v>
      </c>
      <c r="C41" s="37"/>
      <c r="D41" s="37"/>
      <c r="E41" s="37"/>
      <c r="F41" s="37"/>
      <c r="G41" s="37"/>
      <c r="H41" s="37"/>
      <c r="I41" s="37"/>
      <c r="J41" s="37"/>
    </row>
  </sheetData>
  <mergeCells count="4">
    <mergeCell ref="B1:J1"/>
    <mergeCell ref="B2:J2"/>
    <mergeCell ref="B3:J3"/>
    <mergeCell ref="B4:J4"/>
  </mergeCells>
  <printOptions horizontalCentered="1" verticalCentered="1"/>
  <pageMargins left="0.19685039370078741" right="0.19685039370078741" top="0.19685039370078741" bottom="0.19685039370078741" header="0" footer="0"/>
  <pageSetup scale="86" orientation="landscape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</vt:lpstr>
      <vt:lpstr>'2'!Área_de_impresión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2026-08-21T17:37:49Z</dcterms:created>
  <dcterms:modified xsi:type="dcterms:W3CDTF">2026-08-21T17:37:50Z</dcterms:modified>
</cp:coreProperties>
</file>