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Mensual\ARCHIVOS_MENSUAL\"/>
    </mc:Choice>
  </mc:AlternateContent>
  <xr:revisionPtr revIDLastSave="0" documentId="8_{F53984AA-8E35-4E10-B20D-0C3B817EB459}" xr6:coauthVersionLast="47" xr6:coauthVersionMax="47" xr10:uidLastSave="{00000000-0000-0000-0000-000000000000}"/>
  <bookViews>
    <workbookView xWindow="-108" yWindow="-108" windowWidth="23256" windowHeight="12456" xr2:uid="{97FB9B3A-6986-435E-8365-073F752B03D2}"/>
  </bookViews>
  <sheets>
    <sheet name="1A" sheetId="1" r:id="rId1"/>
  </sheets>
  <definedNames>
    <definedName name="_xlnm.Print_Area" localSheetId="0">'1A'!$B$1:$F$43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0" i="1" l="1"/>
  <c r="C39" i="1"/>
  <c r="C37" i="1"/>
  <c r="F36" i="1"/>
  <c r="E36" i="1"/>
  <c r="D36" i="1"/>
  <c r="C36" i="1"/>
  <c r="C35" i="1"/>
  <c r="C34" i="1"/>
  <c r="F33" i="1"/>
  <c r="F22" i="1" s="1"/>
  <c r="E33" i="1"/>
  <c r="E22" i="1" s="1"/>
  <c r="D33" i="1"/>
  <c r="D22" i="1" s="1"/>
  <c r="C33" i="1"/>
  <c r="C32" i="1"/>
  <c r="C31" i="1"/>
  <c r="C30" i="1"/>
  <c r="C22" i="1" s="1"/>
  <c r="C29" i="1"/>
  <c r="C28" i="1"/>
  <c r="C27" i="1"/>
  <c r="C26" i="1"/>
  <c r="F25" i="1"/>
  <c r="E25" i="1"/>
  <c r="D25" i="1"/>
  <c r="C25" i="1"/>
  <c r="C24" i="1"/>
  <c r="C23" i="1"/>
  <c r="C21" i="1"/>
  <c r="C20" i="1" s="1"/>
  <c r="F20" i="1"/>
  <c r="E20" i="1"/>
  <c r="D20" i="1"/>
  <c r="C19" i="1"/>
  <c r="C17" i="1" s="1"/>
  <c r="C18" i="1"/>
  <c r="F17" i="1"/>
  <c r="E17" i="1"/>
  <c r="D17" i="1"/>
  <c r="C16" i="1"/>
  <c r="C15" i="1"/>
  <c r="C14" i="1"/>
  <c r="C13" i="1"/>
  <c r="C12" i="1"/>
  <c r="C11" i="1"/>
  <c r="C10" i="1"/>
  <c r="F9" i="1"/>
  <c r="E9" i="1"/>
  <c r="D9" i="1"/>
  <c r="D6" i="1" s="1"/>
  <c r="C9" i="1"/>
  <c r="C8" i="1"/>
  <c r="C7" i="1"/>
  <c r="F6" i="1"/>
  <c r="F38" i="1" s="1"/>
  <c r="E6" i="1"/>
  <c r="E38" i="1" l="1"/>
  <c r="D38" i="1"/>
  <c r="C6" i="1"/>
  <c r="C38" i="1" s="1"/>
</calcChain>
</file>

<file path=xl/sharedStrings.xml><?xml version="1.0" encoding="utf-8"?>
<sst xmlns="http://schemas.openxmlformats.org/spreadsheetml/2006/main" count="47" uniqueCount="33">
  <si>
    <t>Cuadro 1-A</t>
  </si>
  <si>
    <t>Balanza Cambiaria Trimestral</t>
  </si>
  <si>
    <r>
      <t xml:space="preserve">Año 2026 </t>
    </r>
    <r>
      <rPr>
        <b/>
        <vertAlign val="superscript"/>
        <sz val="9"/>
        <color rgb="FF00325B"/>
        <rFont val="Libre Franklin"/>
      </rPr>
      <t>p/</t>
    </r>
  </si>
  <si>
    <t>En miles de US dólares</t>
  </si>
  <si>
    <t>CONCEPTO</t>
  </si>
  <si>
    <t>TOTAL</t>
  </si>
  <si>
    <t xml:space="preserve">I TRIMESTRE </t>
  </si>
  <si>
    <t xml:space="preserve">II TRIMESTRE </t>
  </si>
  <si>
    <t>III TRIMESTRE</t>
  </si>
  <si>
    <t>I. COMPRAS</t>
  </si>
  <si>
    <t>Exportaciones</t>
  </si>
  <si>
    <t>Transporte</t>
  </si>
  <si>
    <t>Rendimiento de inversiones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</si>
  <si>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</si>
  <si>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</si>
  <si>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</si>
  <si>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</si>
  <si>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</si>
  <si>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Otros servicios</t>
  </si>
  <si>
    <r>
      <t xml:space="preserve">Transferencias y donaciones  </t>
    </r>
    <r>
      <rPr>
        <vertAlign val="superscript"/>
        <sz val="8"/>
        <color rgb="FF00325B"/>
        <rFont val="Libre Franklin"/>
      </rPr>
      <t>1/</t>
    </r>
  </si>
  <si>
    <t>Capital privado</t>
  </si>
  <si>
    <t>Capital oficial</t>
  </si>
  <si>
    <t xml:space="preserve">        a) Préstamos</t>
  </si>
  <si>
    <t>II. VENTAS</t>
  </si>
  <si>
    <r>
      <t xml:space="preserve">Importaciones  </t>
    </r>
    <r>
      <rPr>
        <vertAlign val="superscript"/>
        <sz val="8"/>
        <color rgb="FF00325B"/>
        <rFont val="Libre Franklin"/>
      </rPr>
      <t>2/</t>
    </r>
  </si>
  <si>
    <t>Transferencias y donaciones</t>
  </si>
  <si>
    <t xml:space="preserve">   a) Préstamos</t>
  </si>
  <si>
    <t>III. SALDO</t>
  </si>
  <si>
    <r>
      <rPr>
        <vertAlign val="superscript"/>
        <sz val="9"/>
        <color rgb="FF00325B"/>
        <rFont val="Libre Franklin"/>
      </rPr>
      <t>1/</t>
    </r>
    <r>
      <rPr>
        <sz val="9"/>
        <color rgb="FF00325B"/>
        <rFont val="Libre Franklin"/>
      </rPr>
      <t xml:space="preserve"> Incluye remesas familiares por</t>
    </r>
  </si>
  <si>
    <r>
      <rPr>
        <vertAlign val="superscript"/>
        <sz val="9"/>
        <color rgb="FF00325B"/>
        <rFont val="Libre Franklin"/>
      </rPr>
      <t xml:space="preserve">2/ </t>
    </r>
    <r>
      <rPr>
        <sz val="9"/>
        <color rgb="FF00325B"/>
        <rFont val="Libre Franklin"/>
      </rPr>
      <t>Incluye petróleo y derivados por</t>
    </r>
  </si>
  <si>
    <t xml:space="preserve">p/Cifras preliminares a julio. </t>
  </si>
  <si>
    <t>Nota: Las cifras pueden variar como resultado de aproximarlas a miles.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</si>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</sst>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 * #,##0.0_ ;_ * \-#,##0.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DDDDDD"/>
      <name val="Libre Franklin"/>
    </font>
    <font>
      <sz val="10"/>
      <color rgb="FF00325B"/>
      <name val="Libre Franklin"/>
    </font>
    <font>
      <b/>
      <sz val="10"/>
      <color rgb="FF00325B"/>
      <name val="Libre Franklin"/>
    </font>
    <font>
      <b/>
      <vertAlign val="superscript"/>
      <sz val="9"/>
      <color rgb="FF00325B"/>
      <name val="Libre Franklin"/>
    </font>
    <font>
      <sz val="9"/>
      <color rgb="FFDDDDDD"/>
      <name val="Libre Franklin"/>
    </font>
    <font>
      <b/>
      <sz val="9"/>
      <color theme="0"/>
      <name val="Libre Franklin"/>
    </font>
    <font>
      <sz val="8"/>
      <color rgb="FF00325B"/>
      <name val="Libre Franklin"/>
    </font>
    <font>
      <b/>
      <sz val="9"/>
      <color rgb="FF00325B"/>
      <name val="Libre Franklin"/>
    </font>
    <font>
      <sz val="9"/>
      <color rgb="FF00325B"/>
      <name val="Libre Franklin"/>
    </font>
    <font>
      <vertAlign val="superscript"/>
      <sz val="8"/>
      <color rgb="FF00325B"/>
      <name val="Libre Franklin"/>
    </font>
    <font>
      <vertAlign val="superscript"/>
      <sz val="9"/>
      <color rgb="FF00325B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00325B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3" fillId="0" borderId="0" xfId="2" applyFont="1" applyAlignment="1">
      <alignment vertical="center"/>
    </xf>
    <xf numFmtId="164" fontId="4" fillId="0" borderId="0" xfId="2" applyNumberFormat="1" applyFont="1" applyAlignment="1">
      <alignment horizontal="center" vertical="center"/>
    </xf>
    <xf numFmtId="164" fontId="4" fillId="0" borderId="0" xfId="2" applyNumberFormat="1" applyFont="1" applyAlignment="1">
      <alignment vertical="center"/>
    </xf>
    <xf numFmtId="0" fontId="4" fillId="0" borderId="0" xfId="2" applyFont="1" applyAlignment="1">
      <alignment vertical="center"/>
    </xf>
    <xf numFmtId="164" fontId="5" fillId="0" borderId="0" xfId="2" applyNumberFormat="1" applyFont="1" applyAlignment="1">
      <alignment horizontal="center" vertical="center"/>
    </xf>
    <xf numFmtId="164" fontId="5" fillId="0" borderId="0" xfId="2" applyNumberFormat="1" applyFont="1" applyAlignment="1">
      <alignment vertical="center"/>
    </xf>
    <xf numFmtId="164" fontId="5" fillId="0" borderId="0" xfId="3" applyNumberFormat="1" applyFont="1" applyAlignment="1">
      <alignment horizontal="center" vertical="center"/>
    </xf>
    <xf numFmtId="164" fontId="4" fillId="0" borderId="1" xfId="2" applyNumberFormat="1" applyFont="1" applyBorder="1" applyAlignment="1">
      <alignment horizontal="center" vertical="center"/>
    </xf>
    <xf numFmtId="0" fontId="7" fillId="0" borderId="0" xfId="4" applyFont="1"/>
    <xf numFmtId="0" fontId="8" fillId="2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9" fillId="0" borderId="0" xfId="2" applyFont="1"/>
    <xf numFmtId="0" fontId="10" fillId="3" borderId="4" xfId="2" applyFont="1" applyFill="1" applyBorder="1" applyAlignment="1">
      <alignment horizontal="left" vertical="center" wrapText="1" indent="1"/>
    </xf>
    <xf numFmtId="165" fontId="10" fillId="3" borderId="5" xfId="1" applyNumberFormat="1" applyFont="1" applyFill="1" applyBorder="1" applyAlignment="1">
      <alignment horizontal="right" vertical="center" indent="1"/>
    </xf>
    <xf numFmtId="0" fontId="11" fillId="0" borderId="6" xfId="2" applyFont="1" applyBorder="1" applyAlignment="1">
      <alignment horizontal="left" vertical="center" indent="2"/>
    </xf>
    <xf numFmtId="165" fontId="11" fillId="0" borderId="7" xfId="1" applyNumberFormat="1" applyFont="1" applyFill="1" applyBorder="1" applyAlignment="1">
      <alignment horizontal="right" vertical="center" indent="1"/>
    </xf>
    <xf numFmtId="0" fontId="11" fillId="4" borderId="4" xfId="2" applyFont="1" applyFill="1" applyBorder="1" applyAlignment="1">
      <alignment horizontal="left" vertical="center" indent="2"/>
    </xf>
    <xf numFmtId="165" fontId="11" fillId="4" borderId="5" xfId="1" applyNumberFormat="1" applyFont="1" applyFill="1" applyBorder="1" applyAlignment="1">
      <alignment horizontal="right" vertical="center" indent="1"/>
    </xf>
    <xf numFmtId="0" fontId="10" fillId="3" borderId="4" xfId="2" applyFont="1" applyFill="1" applyBorder="1" applyAlignment="1">
      <alignment horizontal="left" vertical="center" indent="2"/>
    </xf>
    <xf numFmtId="0" fontId="11" fillId="0" borderId="8" xfId="2" applyFont="1" applyBorder="1" applyAlignment="1">
      <alignment horizontal="left" vertical="center" indent="3"/>
    </xf>
    <xf numFmtId="165" fontId="11" fillId="0" borderId="9" xfId="1" applyNumberFormat="1" applyFont="1" applyFill="1" applyBorder="1" applyAlignment="1">
      <alignment horizontal="right" vertical="center" indent="1"/>
    </xf>
    <xf numFmtId="0" fontId="11" fillId="4" borderId="4" xfId="2" applyFont="1" applyFill="1" applyBorder="1" applyAlignment="1">
      <alignment horizontal="left" vertical="center" indent="3"/>
    </xf>
    <xf numFmtId="0" fontId="4" fillId="0" borderId="0" xfId="2" applyFont="1"/>
    <xf numFmtId="0" fontId="11" fillId="0" borderId="8" xfId="2" applyFont="1" applyBorder="1" applyAlignment="1">
      <alignment horizontal="left" vertical="center" indent="2"/>
    </xf>
    <xf numFmtId="0" fontId="11" fillId="0" borderId="10" xfId="2" applyFont="1" applyBorder="1" applyAlignment="1">
      <alignment horizontal="left" vertical="center" indent="2"/>
    </xf>
    <xf numFmtId="165" fontId="11" fillId="0" borderId="11" xfId="1" applyNumberFormat="1" applyFont="1" applyFill="1" applyBorder="1" applyAlignment="1">
      <alignment horizontal="right" vertical="center" indent="1"/>
    </xf>
    <xf numFmtId="0" fontId="11" fillId="0" borderId="12" xfId="2" applyFont="1" applyBorder="1" applyAlignment="1">
      <alignment horizontal="left" vertical="center" indent="1"/>
    </xf>
    <xf numFmtId="165" fontId="11" fillId="0" borderId="12" xfId="1" applyNumberFormat="1" applyFont="1" applyFill="1" applyBorder="1" applyAlignment="1">
      <alignment horizontal="right" vertical="center" indent="1"/>
    </xf>
    <xf numFmtId="0" fontId="11" fillId="0" borderId="13" xfId="2" applyFont="1" applyBorder="1" applyAlignment="1">
      <alignment horizontal="left" vertical="center" indent="1"/>
    </xf>
    <xf numFmtId="165" fontId="11" fillId="0" borderId="13" xfId="1" applyNumberFormat="1" applyFont="1" applyFill="1" applyBorder="1" applyAlignment="1">
      <alignment horizontal="right" vertical="center" indent="1"/>
    </xf>
    <xf numFmtId="0" fontId="9" fillId="0" borderId="0" xfId="2" applyFont="1" applyAlignment="1">
      <alignment horizontal="left" vertical="center" indent="1"/>
    </xf>
    <xf numFmtId="0" fontId="10" fillId="0" borderId="0" xfId="2" applyFont="1" applyAlignment="1">
      <alignment horizontal="center" vertical="center"/>
    </xf>
    <xf numFmtId="0" fontId="9" fillId="0" borderId="0" xfId="2" applyFont="1" applyAlignment="1">
      <alignment horizontal="left" indent="1"/>
    </xf>
    <xf numFmtId="0" fontId="3" fillId="0" borderId="0" xfId="2" applyFont="1"/>
  </cellXfs>
  <cellStyles count="5">
    <cellStyle name="Millares" xfId="1" builtinId="3"/>
    <cellStyle name="Normal" xfId="0" builtinId="0"/>
    <cellStyle name="Normal 2" xfId="2" xr:uid="{C9D1C0DE-58B3-4213-A724-9B8A4248CD13}"/>
    <cellStyle name="Normal 3 2" xfId="4" xr:uid="{5BF6AEFE-9DB1-4EC5-AE73-B4F1F5C6FF14}"/>
    <cellStyle name="Normal 4" xfId="3" xr:uid="{6EF9F939-A7E6-4B5B-B80D-880442EBE6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C7C84-9777-4BFD-9EE6-3421C6D02740}">
  <sheetPr>
    <pageSetUpPr fitToPage="1"/>
  </sheetPr>
  <dimension ref="A1:J68"/>
  <sheetViews>
    <sheetView showGridLines="0" tabSelected="1" zoomScaleNormal="100" zoomScaleSheetLayoutView="100" workbookViewId="0">
      <selection sqref="A1:H1"/>
    </sheetView>
  </sheetViews>
  <sheetFormatPr baseColWidth="10" defaultColWidth="12.88671875" defaultRowHeight="18" customHeight="1" x14ac:dyDescent="0.4"/>
  <cols>
    <col min="1" max="1" width="2.6640625" style="34" customWidth="1"/>
    <col min="2" max="2" width="30.6640625" style="12" customWidth="1"/>
    <col min="3" max="6" width="15.6640625" style="12" customWidth="1"/>
    <col min="7" max="16384" width="12.88671875" style="23"/>
  </cols>
  <sheetData>
    <row r="1" spans="1:10" s="4" customFormat="1" ht="18" customHeight="1" x14ac:dyDescent="0.3">
      <c r="A1" s="1"/>
      <c r="B1" s="2" t="s">
        <v>0</v>
      </c>
      <c r="C1" s="2"/>
      <c r="D1" s="2"/>
      <c r="E1" s="2"/>
      <c r="F1" s="2"/>
      <c r="G1" s="3"/>
      <c r="H1" s="3"/>
      <c r="I1" s="3"/>
      <c r="J1" s="3"/>
    </row>
    <row r="2" spans="1:10" s="4" customFormat="1" ht="18" customHeight="1" x14ac:dyDescent="0.3">
      <c r="A2" s="1"/>
      <c r="B2" s="5" t="s">
        <v>1</v>
      </c>
      <c r="C2" s="5"/>
      <c r="D2" s="5"/>
      <c r="E2" s="5"/>
      <c r="F2" s="5"/>
      <c r="G2" s="6"/>
      <c r="H2" s="6"/>
      <c r="I2" s="6"/>
      <c r="J2" s="6"/>
    </row>
    <row r="3" spans="1:10" s="4" customFormat="1" ht="18" customHeight="1" x14ac:dyDescent="0.3">
      <c r="A3" s="1"/>
      <c r="B3" s="7" t="s">
        <v>2</v>
      </c>
      <c r="C3" s="7"/>
      <c r="D3" s="7"/>
      <c r="E3" s="7"/>
      <c r="F3" s="7"/>
      <c r="G3" s="6"/>
      <c r="H3" s="6"/>
      <c r="I3" s="6"/>
      <c r="J3" s="6"/>
    </row>
    <row r="4" spans="1:10" s="4" customFormat="1" ht="18" customHeight="1" x14ac:dyDescent="0.3">
      <c r="A4" s="1"/>
      <c r="B4" s="8" t="s">
        <v>3</v>
      </c>
      <c r="C4" s="8"/>
      <c r="D4" s="8"/>
      <c r="E4" s="8"/>
      <c r="F4" s="8"/>
      <c r="G4" s="3"/>
      <c r="H4" s="3"/>
      <c r="I4" s="3"/>
      <c r="J4" s="3"/>
    </row>
    <row r="5" spans="1:10" s="12" customFormat="1" ht="18" customHeight="1" x14ac:dyDescent="0.4">
      <c r="A5" s="9"/>
      <c r="B5" s="10" t="s">
        <v>4</v>
      </c>
      <c r="C5" s="11" t="s">
        <v>5</v>
      </c>
      <c r="D5" s="11" t="s">
        <v>6</v>
      </c>
      <c r="E5" s="11" t="s">
        <v>7</v>
      </c>
      <c r="F5" s="11" t="s">
        <v>8</v>
      </c>
    </row>
    <row r="6" spans="1:10" s="12" customFormat="1" ht="18" customHeight="1" x14ac:dyDescent="0.4">
      <c r="A6" s="9"/>
      <c r="B6" s="13" t="s">
        <v>9</v>
      </c>
      <c r="C6" s="14">
        <f>+C7+C8+C9+C12+C13+C14+C15+C16+C17+C20</f>
        <v>46465897.462750018</v>
      </c>
      <c r="D6" s="14">
        <f>+D7+D8+D9+D12+D13+D14+D15+D16+D17+D20</f>
        <v>20097893.223470006</v>
      </c>
      <c r="E6" s="14">
        <f t="shared" ref="E6:F6" si="0">+E7+E8+E9+E12+E13+E14+E15+E16+E17+E20</f>
        <v>19788437.867980007</v>
      </c>
      <c r="F6" s="14">
        <f t="shared" si="0"/>
        <v>6579566.3712999998</v>
      </c>
    </row>
    <row r="7" spans="1:10" s="12" customFormat="1" ht="18" customHeight="1" x14ac:dyDescent="0.4">
      <c r="A7" s="9"/>
      <c r="B7" s="15" t="s">
        <v>10</v>
      </c>
      <c r="C7" s="16">
        <f>SUM(D7:F7)</f>
        <v>7398950.0212400006</v>
      </c>
      <c r="D7" s="16">
        <v>3339274.2081599999</v>
      </c>
      <c r="E7" s="16">
        <v>3063205.5769099998</v>
      </c>
      <c r="F7" s="16">
        <v>996470.23617000005</v>
      </c>
    </row>
    <row r="8" spans="1:10" s="12" customFormat="1" ht="18" customHeight="1" x14ac:dyDescent="0.4">
      <c r="A8" s="9"/>
      <c r="B8" s="17" t="s">
        <v>11</v>
      </c>
      <c r="C8" s="18">
        <f>SUM(D8:F8)</f>
        <v>758731.65423999995</v>
      </c>
      <c r="D8" s="18">
        <v>315571.75137000001</v>
      </c>
      <c r="E8" s="18">
        <v>323455.54852999997</v>
      </c>
      <c r="F8" s="18">
        <v>119704.35434000001</v>
      </c>
    </row>
    <row r="9" spans="1:10" s="12" customFormat="1" ht="18" customHeight="1" x14ac:dyDescent="0.4">
      <c r="A9" s="9"/>
      <c r="B9" s="19" t="s">
        <v>12</v>
      </c>
      <c r="C9" s="14">
        <f>+C10+C11</f>
        <v>879194.52729999996</v>
      </c>
      <c r="D9" s="14">
        <f>+D10+D11</f>
        <v>418743.91433</v>
      </c>
      <c r="E9" s="14">
        <f t="shared" ref="E9:F9" si="1">+E10+E11</f>
        <v>375133.42449999996</v>
      </c>
      <c r="F9" s="14">
        <f t="shared" si="1"/>
        <v>85317.188469999994</v>
      </c>
    </row>
    <row r="10" spans="1:10" s="12" customFormat="1" ht="18" customHeight="1" x14ac:dyDescent="0.4">
      <c r="A10" s="9"/>
      <c r="B10" s="20" t="s">
        <v>13</v>
      </c>
      <c r="C10" s="21">
        <f t="shared" ref="C10:C16" si="2">SUM(D10:F10)</f>
        <v>856053.33678000001</v>
      </c>
      <c r="D10" s="21">
        <v>408084.82611000002</v>
      </c>
      <c r="E10" s="21">
        <v>364540.50427999999</v>
      </c>
      <c r="F10" s="21">
        <v>83428.006389999995</v>
      </c>
    </row>
    <row r="11" spans="1:10" s="12" customFormat="1" ht="18" customHeight="1" x14ac:dyDescent="0.4">
      <c r="A11" s="9"/>
      <c r="B11" s="22" t="s">
        <v>14</v>
      </c>
      <c r="C11" s="18">
        <f t="shared" si="2"/>
        <v>23141.190519999996</v>
      </c>
      <c r="D11" s="18">
        <v>10659.08822</v>
      </c>
      <c r="E11" s="18">
        <v>10592.92022</v>
      </c>
      <c r="F11" s="18">
        <v>1889.18208</v>
      </c>
    </row>
    <row r="12" spans="1:10" s="12" customFormat="1" ht="18" customHeight="1" x14ac:dyDescent="0.4">
      <c r="A12" s="9"/>
      <c r="B12" s="15" t="s">
        <v>15</v>
      </c>
      <c r="C12" s="16">
        <f t="shared" si="2"/>
        <v>744681.84129000013</v>
      </c>
      <c r="D12" s="16">
        <v>305954.37857</v>
      </c>
      <c r="E12" s="16">
        <v>322921.33383000002</v>
      </c>
      <c r="F12" s="16">
        <v>115806.12889000001</v>
      </c>
    </row>
    <row r="13" spans="1:10" ht="18" customHeight="1" x14ac:dyDescent="0.4">
      <c r="A13" s="9"/>
      <c r="B13" s="17" t="s">
        <v>16</v>
      </c>
      <c r="C13" s="18">
        <f t="shared" si="2"/>
        <v>40463.080699999999</v>
      </c>
      <c r="D13" s="18">
        <v>14139.40841</v>
      </c>
      <c r="E13" s="18">
        <v>20950.309539999998</v>
      </c>
      <c r="F13" s="18">
        <v>5373.3627500000002</v>
      </c>
    </row>
    <row r="14" spans="1:10" ht="18" customHeight="1" x14ac:dyDescent="0.4">
      <c r="A14" s="9"/>
      <c r="B14" s="24" t="s">
        <v>17</v>
      </c>
      <c r="C14" s="21">
        <f t="shared" si="2"/>
        <v>145375.34338000001</v>
      </c>
      <c r="D14" s="21">
        <v>54800.455950000003</v>
      </c>
      <c r="E14" s="21">
        <v>64626.388070000001</v>
      </c>
      <c r="F14" s="21">
        <v>25948.499360000002</v>
      </c>
    </row>
    <row r="15" spans="1:10" ht="18" customHeight="1" x14ac:dyDescent="0.4">
      <c r="A15" s="9"/>
      <c r="B15" s="17" t="s">
        <v>18</v>
      </c>
      <c r="C15" s="18">
        <f t="shared" si="2"/>
        <v>758976.61476999894</v>
      </c>
      <c r="D15" s="18">
        <v>319282.599389999</v>
      </c>
      <c r="E15" s="18">
        <v>299511.89374999999</v>
      </c>
      <c r="F15" s="18">
        <v>140182.12163000001</v>
      </c>
    </row>
    <row r="16" spans="1:10" ht="18" customHeight="1" x14ac:dyDescent="0.4">
      <c r="A16" s="9"/>
      <c r="B16" s="25" t="s">
        <v>19</v>
      </c>
      <c r="C16" s="26">
        <f t="shared" si="2"/>
        <v>15928642.178020019</v>
      </c>
      <c r="D16" s="26">
        <v>6489309.7289500097</v>
      </c>
      <c r="E16" s="26">
        <v>6890440.9348600097</v>
      </c>
      <c r="F16" s="26">
        <v>2548891.5142100002</v>
      </c>
    </row>
    <row r="17" spans="1:6" ht="18" customHeight="1" x14ac:dyDescent="0.4">
      <c r="A17" s="9"/>
      <c r="B17" s="19" t="s">
        <v>20</v>
      </c>
      <c r="C17" s="14">
        <f>+C18+C19</f>
        <v>19255286.248329997</v>
      </c>
      <c r="D17" s="14">
        <f>+D18+D19</f>
        <v>8740686.45988</v>
      </c>
      <c r="E17" s="14">
        <f t="shared" ref="E17:F17" si="3">+E18+E19</f>
        <v>8013558.1245599994</v>
      </c>
      <c r="F17" s="14">
        <f t="shared" si="3"/>
        <v>2501041.66389</v>
      </c>
    </row>
    <row r="18" spans="1:6" ht="18" customHeight="1" x14ac:dyDescent="0.4">
      <c r="A18" s="9"/>
      <c r="B18" s="20" t="s">
        <v>13</v>
      </c>
      <c r="C18" s="21">
        <f>SUM(D18:F18)</f>
        <v>1993921.2932799999</v>
      </c>
      <c r="D18" s="21">
        <v>1306300.5697399999</v>
      </c>
      <c r="E18" s="21">
        <v>487235.19877000002</v>
      </c>
      <c r="F18" s="21">
        <v>200385.52476999999</v>
      </c>
    </row>
    <row r="19" spans="1:6" ht="18" customHeight="1" x14ac:dyDescent="0.4">
      <c r="A19" s="9"/>
      <c r="B19" s="22" t="s">
        <v>14</v>
      </c>
      <c r="C19" s="18">
        <f>SUM(D19:F19)</f>
        <v>17261364.955049999</v>
      </c>
      <c r="D19" s="18">
        <v>7434385.8901399998</v>
      </c>
      <c r="E19" s="18">
        <v>7526322.9257899998</v>
      </c>
      <c r="F19" s="18">
        <v>2300656.1391199999</v>
      </c>
    </row>
    <row r="20" spans="1:6" ht="18" customHeight="1" x14ac:dyDescent="0.4">
      <c r="A20" s="9"/>
      <c r="B20" s="19" t="s">
        <v>21</v>
      </c>
      <c r="C20" s="14">
        <f>+C21</f>
        <v>555595.95348000003</v>
      </c>
      <c r="D20" s="14">
        <f>+D21</f>
        <v>100130.31845999999</v>
      </c>
      <c r="E20" s="14">
        <f t="shared" ref="E20:F20" si="4">+E21</f>
        <v>414634.33343</v>
      </c>
      <c r="F20" s="14">
        <f t="shared" si="4"/>
        <v>40831.301590000003</v>
      </c>
    </row>
    <row r="21" spans="1:6" ht="18" customHeight="1" x14ac:dyDescent="0.4">
      <c r="A21" s="9"/>
      <c r="B21" s="25" t="s">
        <v>22</v>
      </c>
      <c r="C21" s="26">
        <f>SUM(D21:F21)</f>
        <v>555595.95348000003</v>
      </c>
      <c r="D21" s="26">
        <v>100130.31845999999</v>
      </c>
      <c r="E21" s="26">
        <v>414634.33343</v>
      </c>
      <c r="F21" s="26">
        <v>40831.301590000003</v>
      </c>
    </row>
    <row r="22" spans="1:6" ht="18" customHeight="1" x14ac:dyDescent="0.4">
      <c r="A22" s="9"/>
      <c r="B22" s="13" t="s">
        <v>23</v>
      </c>
      <c r="C22" s="14">
        <f>+C23+C24+C25+C28+C29+C30+C31+C32+C33+C36</f>
        <v>46354230.839830004</v>
      </c>
      <c r="D22" s="14">
        <f>+D23+D24+D25+D28+D29+D30+D31+D32+D33+D36</f>
        <v>19580515.07626</v>
      </c>
      <c r="E22" s="14">
        <f t="shared" ref="E22:F22" si="5">+E23+E24+E25+E28+E29+E30+E31+E32+E33+E36</f>
        <v>20355076.401459999</v>
      </c>
      <c r="F22" s="14">
        <f t="shared" si="5"/>
        <v>6418639.362110001</v>
      </c>
    </row>
    <row r="23" spans="1:6" ht="18" customHeight="1" x14ac:dyDescent="0.4">
      <c r="A23" s="9"/>
      <c r="B23" s="15" t="s">
        <v>24</v>
      </c>
      <c r="C23" s="16">
        <f>SUM(D23:F23)</f>
        <v>18855319.772719998</v>
      </c>
      <c r="D23" s="16">
        <v>7566549.8070499999</v>
      </c>
      <c r="E23" s="16">
        <v>8260143.3485899996</v>
      </c>
      <c r="F23" s="16">
        <v>3028626.6170800002</v>
      </c>
    </row>
    <row r="24" spans="1:6" ht="18" customHeight="1" x14ac:dyDescent="0.4">
      <c r="A24" s="9"/>
      <c r="B24" s="17" t="s">
        <v>11</v>
      </c>
      <c r="C24" s="18">
        <f>SUM(D24:F24)</f>
        <v>492424.96578999999</v>
      </c>
      <c r="D24" s="18">
        <v>217115.47933</v>
      </c>
      <c r="E24" s="18">
        <v>203788.97182000001</v>
      </c>
      <c r="F24" s="18">
        <v>71520.514639999994</v>
      </c>
    </row>
    <row r="25" spans="1:6" ht="18" customHeight="1" x14ac:dyDescent="0.4">
      <c r="A25" s="9"/>
      <c r="B25" s="19" t="s">
        <v>12</v>
      </c>
      <c r="C25" s="14">
        <f>+C26+C27</f>
        <v>571305.10962999996</v>
      </c>
      <c r="D25" s="14">
        <f>+D26+D27</f>
        <v>244435.50119000001</v>
      </c>
      <c r="E25" s="14">
        <f t="shared" ref="E25:F25" si="6">+E26+E27</f>
        <v>297353.27328999998</v>
      </c>
      <c r="F25" s="14">
        <f t="shared" si="6"/>
        <v>29516.335149999999</v>
      </c>
    </row>
    <row r="26" spans="1:6" ht="18" customHeight="1" x14ac:dyDescent="0.4">
      <c r="A26" s="9"/>
      <c r="B26" s="20" t="s">
        <v>13</v>
      </c>
      <c r="C26" s="21">
        <f t="shared" ref="C26:C32" si="7">SUM(D26:F26)</f>
        <v>437321.29981</v>
      </c>
      <c r="D26" s="21">
        <v>168760.59893000001</v>
      </c>
      <c r="E26" s="21">
        <v>257233.53107</v>
      </c>
      <c r="F26" s="21">
        <v>11327.169809999999</v>
      </c>
    </row>
    <row r="27" spans="1:6" ht="18" customHeight="1" x14ac:dyDescent="0.4">
      <c r="A27" s="9"/>
      <c r="B27" s="22" t="s">
        <v>14</v>
      </c>
      <c r="C27" s="18">
        <f t="shared" si="7"/>
        <v>133983.80981999999</v>
      </c>
      <c r="D27" s="18">
        <v>75674.902260000003</v>
      </c>
      <c r="E27" s="18">
        <v>40119.74222</v>
      </c>
      <c r="F27" s="18">
        <v>18189.16534</v>
      </c>
    </row>
    <row r="28" spans="1:6" ht="18" customHeight="1" x14ac:dyDescent="0.4">
      <c r="A28" s="9"/>
      <c r="B28" s="15" t="s">
        <v>15</v>
      </c>
      <c r="C28" s="16">
        <f t="shared" si="7"/>
        <v>729709.38162</v>
      </c>
      <c r="D28" s="16">
        <v>280097.82776000001</v>
      </c>
      <c r="E28" s="16">
        <v>338392.30179</v>
      </c>
      <c r="F28" s="16">
        <v>111219.25207</v>
      </c>
    </row>
    <row r="29" spans="1:6" ht="18" customHeight="1" x14ac:dyDescent="0.4">
      <c r="A29" s="9"/>
      <c r="B29" s="17" t="s">
        <v>16</v>
      </c>
      <c r="C29" s="18">
        <f t="shared" si="7"/>
        <v>27276.50157</v>
      </c>
      <c r="D29" s="18">
        <v>10398.66743</v>
      </c>
      <c r="E29" s="18">
        <v>12486.910029999999</v>
      </c>
      <c r="F29" s="18">
        <v>4390.9241099999999</v>
      </c>
    </row>
    <row r="30" spans="1:6" ht="18" customHeight="1" x14ac:dyDescent="0.4">
      <c r="A30" s="9"/>
      <c r="B30" s="24" t="s">
        <v>17</v>
      </c>
      <c r="C30" s="21">
        <f t="shared" si="7"/>
        <v>224528.27351999999</v>
      </c>
      <c r="D30" s="21">
        <v>86812.223329999993</v>
      </c>
      <c r="E30" s="21">
        <v>102807.63037</v>
      </c>
      <c r="F30" s="21">
        <v>34908.419820000003</v>
      </c>
    </row>
    <row r="31" spans="1:6" ht="18" customHeight="1" x14ac:dyDescent="0.4">
      <c r="A31" s="9"/>
      <c r="B31" s="17" t="s">
        <v>18</v>
      </c>
      <c r="C31" s="18">
        <f t="shared" si="7"/>
        <v>343444.85931999999</v>
      </c>
      <c r="D31" s="18">
        <v>203704.79074</v>
      </c>
      <c r="E31" s="18">
        <v>100829.01536999999</v>
      </c>
      <c r="F31" s="18">
        <v>38911.053209999998</v>
      </c>
    </row>
    <row r="32" spans="1:6" ht="18" customHeight="1" x14ac:dyDescent="0.4">
      <c r="A32" s="9"/>
      <c r="B32" s="25" t="s">
        <v>25</v>
      </c>
      <c r="C32" s="26">
        <f t="shared" si="7"/>
        <v>37452.474990000002</v>
      </c>
      <c r="D32" s="26">
        <v>15909.75187</v>
      </c>
      <c r="E32" s="26">
        <v>15606.37765</v>
      </c>
      <c r="F32" s="26">
        <v>5936.3454700000002</v>
      </c>
    </row>
    <row r="33" spans="1:6" ht="18" customHeight="1" x14ac:dyDescent="0.4">
      <c r="A33" s="9"/>
      <c r="B33" s="19" t="s">
        <v>20</v>
      </c>
      <c r="C33" s="14">
        <f>+C34+C35</f>
        <v>23837021.925389998</v>
      </c>
      <c r="D33" s="14">
        <f>+D34+D35</f>
        <v>10708525.13411</v>
      </c>
      <c r="E33" s="14">
        <f t="shared" ref="E33:F33" si="8">+E34+E35</f>
        <v>10120655.46593</v>
      </c>
      <c r="F33" s="14">
        <f t="shared" si="8"/>
        <v>3007841.3253500001</v>
      </c>
    </row>
    <row r="34" spans="1:6" ht="18" customHeight="1" x14ac:dyDescent="0.4">
      <c r="A34" s="9"/>
      <c r="B34" s="20" t="s">
        <v>13</v>
      </c>
      <c r="C34" s="21">
        <f>SUM(D34:F34)</f>
        <v>1182088.05339</v>
      </c>
      <c r="D34" s="21">
        <v>494009.18586000003</v>
      </c>
      <c r="E34" s="21">
        <v>496719.18754999997</v>
      </c>
      <c r="F34" s="21">
        <v>191359.67997999999</v>
      </c>
    </row>
    <row r="35" spans="1:6" ht="18" customHeight="1" x14ac:dyDescent="0.4">
      <c r="A35" s="9"/>
      <c r="B35" s="22" t="s">
        <v>14</v>
      </c>
      <c r="C35" s="18">
        <f>SUM(D35:F35)</f>
        <v>22654933.871999998</v>
      </c>
      <c r="D35" s="18">
        <v>10214515.948249999</v>
      </c>
      <c r="E35" s="18">
        <v>9623936.2783799991</v>
      </c>
      <c r="F35" s="18">
        <v>2816481.64537</v>
      </c>
    </row>
    <row r="36" spans="1:6" s="12" customFormat="1" ht="18" customHeight="1" x14ac:dyDescent="0.4">
      <c r="A36" s="9"/>
      <c r="B36" s="19" t="s">
        <v>21</v>
      </c>
      <c r="C36" s="14">
        <f>+C37</f>
        <v>1235747.57528</v>
      </c>
      <c r="D36" s="14">
        <f>+D37</f>
        <v>246965.89345</v>
      </c>
      <c r="E36" s="14">
        <f t="shared" ref="E36:F36" si="9">+E37</f>
        <v>903013.10661999998</v>
      </c>
      <c r="F36" s="14">
        <f t="shared" si="9"/>
        <v>85768.575209999995</v>
      </c>
    </row>
    <row r="37" spans="1:6" s="12" customFormat="1" ht="18" customHeight="1" x14ac:dyDescent="0.4">
      <c r="A37" s="9"/>
      <c r="B37" s="25" t="s">
        <v>26</v>
      </c>
      <c r="C37" s="26">
        <f>SUM(D37:F37)</f>
        <v>1235747.57528</v>
      </c>
      <c r="D37" s="26">
        <v>246965.89345</v>
      </c>
      <c r="E37" s="26">
        <v>903013.10661999998</v>
      </c>
      <c r="F37" s="26">
        <v>85768.575209999995</v>
      </c>
    </row>
    <row r="38" spans="1:6" s="12" customFormat="1" ht="18" customHeight="1" x14ac:dyDescent="0.4">
      <c r="A38" s="9"/>
      <c r="B38" s="13" t="s">
        <v>27</v>
      </c>
      <c r="C38" s="14">
        <f>+C6-C22</f>
        <v>111666.62292001396</v>
      </c>
      <c r="D38" s="14">
        <f>+D6-D22</f>
        <v>517378.14721000567</v>
      </c>
      <c r="E38" s="14">
        <f t="shared" ref="E38:F38" si="10">+E6-E22</f>
        <v>-566638.5334799923</v>
      </c>
      <c r="F38" s="14">
        <f t="shared" si="10"/>
        <v>160927.00918999873</v>
      </c>
    </row>
    <row r="39" spans="1:6" s="12" customFormat="1" ht="18" customHeight="1" x14ac:dyDescent="0.4">
      <c r="A39" s="9"/>
      <c r="B39" s="27" t="s">
        <v>28</v>
      </c>
      <c r="C39" s="28">
        <f>SUM(D39:F39)</f>
        <v>15447121.99302</v>
      </c>
      <c r="D39" s="28">
        <v>6290376.8030599998</v>
      </c>
      <c r="E39" s="28">
        <v>6688154.6686699996</v>
      </c>
      <c r="F39" s="28">
        <v>2468590.5212900001</v>
      </c>
    </row>
    <row r="40" spans="1:6" s="12" customFormat="1" ht="18" customHeight="1" x14ac:dyDescent="0.4">
      <c r="A40" s="9"/>
      <c r="B40" s="29" t="s">
        <v>29</v>
      </c>
      <c r="C40" s="30">
        <f>SUM(D40:F40)</f>
        <v>3064292.8832299998</v>
      </c>
      <c r="D40" s="30">
        <v>1055250.0810100001</v>
      </c>
      <c r="E40" s="30">
        <v>1445125.9690099999</v>
      </c>
      <c r="F40" s="30">
        <v>563916.83320999995</v>
      </c>
    </row>
    <row r="41" spans="1:6" s="12" customFormat="1" ht="14.1" customHeight="1" x14ac:dyDescent="0.4">
      <c r="A41" s="9"/>
      <c r="B41" s="31" t="s">
        <v>30</v>
      </c>
      <c r="C41" s="32"/>
      <c r="D41" s="32"/>
      <c r="E41" s="32"/>
      <c r="F41" s="32"/>
    </row>
    <row r="42" spans="1:6" s="12" customFormat="1" ht="14.1" customHeight="1" x14ac:dyDescent="0.4">
      <c r="A42" s="9"/>
      <c r="B42" s="33" t="s">
        <v>31</v>
      </c>
      <c r="C42" s="32"/>
      <c r="D42" s="32"/>
      <c r="E42" s="32"/>
      <c r="F42" s="32"/>
    </row>
    <row r="43" spans="1:6" ht="14.1" customHeight="1" x14ac:dyDescent="0.4">
      <c r="A43" s="9"/>
      <c r="B43" s="33" t="s">
        <v>32</v>
      </c>
      <c r="C43" s="32"/>
      <c r="D43" s="32"/>
      <c r="E43" s="32"/>
      <c r="F43" s="32"/>
    </row>
    <row r="44" spans="1:6" ht="18" customHeight="1" x14ac:dyDescent="0.4">
      <c r="A44" s="9"/>
    </row>
    <row r="45" spans="1:6" ht="18" customHeight="1" x14ac:dyDescent="0.4">
      <c r="A45" s="9"/>
    </row>
    <row r="46" spans="1:6" ht="18" customHeight="1" x14ac:dyDescent="0.4">
      <c r="A46" s="9"/>
    </row>
    <row r="47" spans="1:6" ht="18" customHeight="1" x14ac:dyDescent="0.4">
      <c r="A47" s="9"/>
    </row>
    <row r="48" spans="1:6" ht="18" customHeight="1" x14ac:dyDescent="0.4">
      <c r="A48" s="9"/>
    </row>
    <row r="49" spans="1:1" ht="18" customHeight="1" x14ac:dyDescent="0.4">
      <c r="A49" s="9"/>
    </row>
    <row r="50" spans="1:1" ht="18" customHeight="1" x14ac:dyDescent="0.4">
      <c r="A50" s="9"/>
    </row>
    <row r="51" spans="1:1" ht="18" customHeight="1" x14ac:dyDescent="0.4">
      <c r="A51" s="9"/>
    </row>
    <row r="52" spans="1:1" ht="18" customHeight="1" x14ac:dyDescent="0.4">
      <c r="A52" s="9"/>
    </row>
    <row r="53" spans="1:1" ht="18" customHeight="1" x14ac:dyDescent="0.4">
      <c r="A53" s="9"/>
    </row>
    <row r="54" spans="1:1" ht="18" customHeight="1" x14ac:dyDescent="0.4">
      <c r="A54" s="9"/>
    </row>
    <row r="55" spans="1:1" ht="18" customHeight="1" x14ac:dyDescent="0.4">
      <c r="A55" s="9"/>
    </row>
    <row r="56" spans="1:1" ht="18" customHeight="1" x14ac:dyDescent="0.4">
      <c r="A56" s="9"/>
    </row>
    <row r="57" spans="1:1" ht="18" customHeight="1" x14ac:dyDescent="0.4">
      <c r="A57" s="9"/>
    </row>
    <row r="58" spans="1:1" ht="18" customHeight="1" x14ac:dyDescent="0.4">
      <c r="A58" s="9"/>
    </row>
    <row r="59" spans="1:1" ht="18" customHeight="1" x14ac:dyDescent="0.4">
      <c r="A59" s="9"/>
    </row>
    <row r="60" spans="1:1" ht="18" customHeight="1" x14ac:dyDescent="0.4">
      <c r="A60" s="9"/>
    </row>
    <row r="61" spans="1:1" ht="18" customHeight="1" x14ac:dyDescent="0.4">
      <c r="A61" s="9"/>
    </row>
    <row r="62" spans="1:1" ht="18" customHeight="1" x14ac:dyDescent="0.4">
      <c r="A62" s="9"/>
    </row>
    <row r="63" spans="1:1" ht="18" customHeight="1" x14ac:dyDescent="0.4">
      <c r="A63" s="9"/>
    </row>
    <row r="64" spans="1:1" ht="18" customHeight="1" x14ac:dyDescent="0.4">
      <c r="A64" s="9"/>
    </row>
    <row r="65" spans="1:1" ht="18" customHeight="1" x14ac:dyDescent="0.4">
      <c r="A65" s="9"/>
    </row>
    <row r="66" spans="1:1" ht="18" customHeight="1" x14ac:dyDescent="0.4">
      <c r="A66" s="9"/>
    </row>
    <row r="67" spans="1:1" ht="18" customHeight="1" x14ac:dyDescent="0.4">
      <c r="A67" s="9"/>
    </row>
    <row r="68" spans="1:1" ht="18" customHeight="1" x14ac:dyDescent="0.4">
      <c r="A68" s="9"/>
    </row>
  </sheetData>
  <mergeCells count="4">
    <mergeCell ref="B1:F1"/>
    <mergeCell ref="B2:F2"/>
    <mergeCell ref="B3:F3"/>
    <mergeCell ref="B4:F4"/>
  </mergeCells>
  <printOptions horizontalCentered="1" verticalCentered="1"/>
  <pageMargins left="0.19685039370078741" right="0.19685039370078741" top="0.19685039370078741" bottom="0.19685039370078741" header="0" footer="0"/>
  <pageSetup orientation="portrait" r:id="rId1"/>
  <headerFooter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1A</vt:lpstr>
      <vt:lpstr>'1A'!Área_de_impresión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2026-08-21T17:37:47Z</dcterms:created>
  <dcterms:modified xsi:type="dcterms:W3CDTF">2026-08-21T17:37:48Z</dcterms:modified>
</cp:coreProperties>
</file>