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alanza Mensual\ARCHIVOS_MENSUAL\"/>
    </mc:Choice>
  </mc:AlternateContent>
  <xr:revisionPtr revIDLastSave="0" documentId="8_{320C2BC9-D549-490C-A1AF-9B2E7C4DF63F}" xr6:coauthVersionLast="47" xr6:coauthVersionMax="47" xr10:uidLastSave="{00000000-0000-0000-0000-000000000000}"/>
  <bookViews>
    <workbookView xWindow="-108" yWindow="-108" windowWidth="23256" windowHeight="12456" xr2:uid="{BEBFF13F-3790-4D4A-83BE-E56AF09CF9C3}"/>
  </bookViews>
  <sheets>
    <sheet name="1" sheetId="1" r:id="rId1"/>
  </sheets>
  <definedNames>
    <definedName name="_xlnm.Print_Area" localSheetId="0">'1'!$B$1:$J$43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0" i="1" l="1"/>
  <c r="C39" i="1"/>
  <c r="C37" i="1"/>
  <c r="J36" i="1"/>
  <c r="I36" i="1"/>
  <c r="H36" i="1"/>
  <c r="G36" i="1"/>
  <c r="F36" i="1"/>
  <c r="F22" i="1" s="1"/>
  <c r="E36" i="1"/>
  <c r="E22" i="1" s="1"/>
  <c r="D36" i="1"/>
  <c r="D22" i="1" s="1"/>
  <c r="C36" i="1"/>
  <c r="C35" i="1"/>
  <c r="C33" i="1" s="1"/>
  <c r="C34" i="1"/>
  <c r="J33" i="1"/>
  <c r="I33" i="1"/>
  <c r="H33" i="1"/>
  <c r="G33" i="1"/>
  <c r="F33" i="1"/>
  <c r="E33" i="1"/>
  <c r="D33" i="1"/>
  <c r="C32" i="1"/>
  <c r="C31" i="1"/>
  <c r="C30" i="1"/>
  <c r="C29" i="1"/>
  <c r="C28" i="1"/>
  <c r="C27" i="1"/>
  <c r="C26" i="1"/>
  <c r="C25" i="1" s="1"/>
  <c r="J25" i="1"/>
  <c r="J22" i="1" s="1"/>
  <c r="I25" i="1"/>
  <c r="I22" i="1" s="1"/>
  <c r="H25" i="1"/>
  <c r="H22" i="1" s="1"/>
  <c r="G25" i="1"/>
  <c r="G22" i="1" s="1"/>
  <c r="F25" i="1"/>
  <c r="E25" i="1"/>
  <c r="D25" i="1"/>
  <c r="C24" i="1"/>
  <c r="C23" i="1"/>
  <c r="C21" i="1"/>
  <c r="C20" i="1" s="1"/>
  <c r="J20" i="1"/>
  <c r="J6" i="1" s="1"/>
  <c r="J38" i="1" s="1"/>
  <c r="I20" i="1"/>
  <c r="I6" i="1" s="1"/>
  <c r="I38" i="1" s="1"/>
  <c r="H20" i="1"/>
  <c r="H6" i="1" s="1"/>
  <c r="H38" i="1" s="1"/>
  <c r="G20" i="1"/>
  <c r="G6" i="1" s="1"/>
  <c r="F20" i="1"/>
  <c r="F6" i="1" s="1"/>
  <c r="E20" i="1"/>
  <c r="D20" i="1"/>
  <c r="C19" i="1"/>
  <c r="C18" i="1"/>
  <c r="J17" i="1"/>
  <c r="I17" i="1"/>
  <c r="H17" i="1"/>
  <c r="G17" i="1"/>
  <c r="F17" i="1"/>
  <c r="E17" i="1"/>
  <c r="D17" i="1"/>
  <c r="C17" i="1"/>
  <c r="C16" i="1"/>
  <c r="C15" i="1"/>
  <c r="C14" i="1"/>
  <c r="C13" i="1"/>
  <c r="C12" i="1"/>
  <c r="C11" i="1"/>
  <c r="C10" i="1"/>
  <c r="C9" i="1" s="1"/>
  <c r="J9" i="1"/>
  <c r="I9" i="1"/>
  <c r="H9" i="1"/>
  <c r="G9" i="1"/>
  <c r="F9" i="1"/>
  <c r="E9" i="1"/>
  <c r="D9" i="1"/>
  <c r="C8" i="1"/>
  <c r="C7" i="1"/>
  <c r="E6" i="1"/>
  <c r="E38" i="1" s="1"/>
  <c r="D6" i="1"/>
  <c r="D38" i="1" s="1"/>
  <c r="F38" i="1" l="1"/>
  <c r="C22" i="1"/>
  <c r="C6" i="1"/>
  <c r="C38" i="1" s="1"/>
  <c r="G38" i="1"/>
</calcChain>
</file>

<file path=xl/sharedStrings.xml><?xml version="1.0" encoding="utf-8"?>
<sst xmlns="http://schemas.openxmlformats.org/spreadsheetml/2006/main" count="51" uniqueCount="38">
  <si>
    <t>Cuadro 1</t>
  </si>
  <si>
    <t>Balanza Cambiaria</t>
  </si>
  <si>
    <r>
      <t xml:space="preserve">Año 2026 </t>
    </r>
    <r>
      <rPr>
        <b/>
        <vertAlign val="superscript"/>
        <sz val="9"/>
        <color rgb="FF00325B"/>
        <rFont val="Libre Franklin"/>
      </rPr>
      <t>p/</t>
    </r>
  </si>
  <si>
    <t>En miles de US dólares</t>
  </si>
  <si>
    <t>CONCEPTO</t>
  </si>
  <si>
    <t>TOTAL</t>
  </si>
  <si>
    <t>ENERO</t>
  </si>
  <si>
    <t>FEBRERO</t>
  </si>
  <si>
    <t>MARZO</t>
  </si>
  <si>
    <t>ABRIL</t>
  </si>
  <si>
    <t>MAYO</t>
  </si>
  <si>
    <t>JUNIO</t>
  </si>
  <si>
    <t>JULIO</t>
  </si>
  <si>
    <t>I. COMPRAS</t>
  </si>
  <si>
    <t>Exportaciones</t>
  </si>
  <si>
    <t>Transporte</t>
  </si>
  <si>
    <t xml:space="preserve">Rendimiento de inversiones </t>
  </si>
  <si>
    <t xml:space="preserve">   a) Inversiones </t>
  </si>
  <si>
    <t xml:space="preserve">   b) Préstamos</t>
  </si>
  <si>
    <t>Turismo y viajes</t>
  </si>
  <si>
    <t>Servicios de gobierno</t>
  </si>
  <si>
    <t>Seguros</t>
  </si>
  <si>
    <t>Otros servicios</t>
  </si>
  <si>
    <r>
      <t>Transferencias y donaciones</t>
    </r>
    <r>
      <rPr>
        <vertAlign val="superscript"/>
        <sz val="9"/>
        <color rgb="FF00325B"/>
        <rFont val="Libre Franklin"/>
      </rPr>
      <t xml:space="preserve">  1/</t>
    </r>
  </si>
  <si>
    <t>Capital Privado</t>
  </si>
  <si>
    <t>Capital oficial</t>
  </si>
  <si>
    <t xml:space="preserve">        a) Préstamos</t>
  </si>
  <si>
    <t>II. VENTAS</t>
  </si>
  <si>
    <r>
      <t xml:space="preserve">Importaciones  </t>
    </r>
    <r>
      <rPr>
        <vertAlign val="superscript"/>
        <sz val="9"/>
        <color rgb="FF00325B"/>
        <rFont val="Libre Franklin"/>
      </rPr>
      <t>2/</t>
    </r>
  </si>
  <si>
    <t>Transferencias y donaciones</t>
  </si>
  <si>
    <t>Capital privado</t>
  </si>
  <si>
    <t xml:space="preserve">       a) Préstamos</t>
  </si>
  <si>
    <t>III. SALDO</t>
  </si>
  <si>
    <r>
      <rPr>
        <vertAlign val="superscript"/>
        <sz val="9"/>
        <color rgb="FF00325B"/>
        <rFont val="Libre Franklin"/>
      </rPr>
      <t>1/</t>
    </r>
    <r>
      <rPr>
        <sz val="9"/>
        <color rgb="FF00325B"/>
        <rFont val="Libre Franklin"/>
      </rPr>
      <t xml:space="preserve"> Incluye Remesas Familiares por</t>
    </r>
  </si>
  <si>
    <r>
      <rPr>
        <vertAlign val="superscript"/>
        <sz val="9"/>
        <color rgb="FF00325B"/>
        <rFont val="Libre Franklin"/>
      </rPr>
      <t xml:space="preserve">2/ </t>
    </r>
    <r>
      <rPr>
        <sz val="9"/>
        <color rgb="FF00325B"/>
        <rFont val="Libre Franklin"/>
      </rPr>
      <t>Incluye Petróleo y Derivados por</t>
    </r>
  </si>
  <si>
    <r>
      <rPr>
        <vertAlign val="superscript"/>
        <sz val="8"/>
        <color rgb="FF00325B"/>
        <rFont val="Libre Franklin"/>
      </rPr>
      <t>p/</t>
    </r>
    <r>
      <rPr>
        <sz val="8"/>
        <color rgb="FF00325B"/>
        <rFont val="Libre Franklin"/>
      </rPr>
      <t>Cifras preliminares.</t>
    </r>
  </si>
  <si>
    <t>Nota: Las cifras pueden variar como resultado de aproximarlas a miles.</t>
  </si>
  <si>
    <t>Fuente: Mercado Institucional de Divisas.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</si>
</sst>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"/>
    <numFmt numFmtId="165" formatCode="_ * #,##0.0_ ;_ * \-#,##0.0_ ;_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2" tint="-9.9978637043366805E-2"/>
      <name val="Libre Franklin"/>
    </font>
    <font>
      <sz val="10"/>
      <color rgb="FF00325B"/>
      <name val="Libre Franklin"/>
    </font>
    <font>
      <b/>
      <sz val="10"/>
      <color rgb="FF00325B"/>
      <name val="Libre Franklin"/>
    </font>
    <font>
      <b/>
      <vertAlign val="superscript"/>
      <sz val="9"/>
      <color rgb="FF00325B"/>
      <name val="Libre Franklin"/>
    </font>
    <font>
      <sz val="9"/>
      <color theme="2" tint="-9.9978637043366805E-2"/>
      <name val="Libre Franklin"/>
    </font>
    <font>
      <b/>
      <sz val="9"/>
      <color theme="0"/>
      <name val="Libre Franklin"/>
    </font>
    <font>
      <sz val="9"/>
      <color rgb="FF00325B"/>
      <name val="Libre Franklin"/>
    </font>
    <font>
      <b/>
      <sz val="9"/>
      <color rgb="FF00325B"/>
      <name val="Libre Franklin"/>
    </font>
    <font>
      <vertAlign val="superscript"/>
      <sz val="9"/>
      <color rgb="FF00325B"/>
      <name val="Libre Franklin"/>
    </font>
    <font>
      <sz val="8"/>
      <color rgb="FF00325B"/>
      <name val="Libre Franklin"/>
    </font>
    <font>
      <vertAlign val="superscript"/>
      <sz val="8"/>
      <color rgb="FF00325B"/>
      <name val="Libre Franklin"/>
    </font>
  </fonts>
  <fills count="5">
    <fill>
      <patternFill patternType="none"/>
    </fill>
    <fill>
      <patternFill patternType="gray125"/>
    </fill>
    <fill>
      <patternFill patternType="solid">
        <fgColor rgb="FF00325B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/>
      </top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/>
      <right style="thin">
        <color theme="0" tint="-4.9989318521683403E-2"/>
      </right>
      <top/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/>
      </bottom>
      <diagonal/>
    </border>
    <border>
      <left/>
      <right/>
      <top style="thin">
        <color theme="3"/>
      </top>
      <bottom/>
      <diagonal/>
    </border>
    <border>
      <left/>
      <right/>
      <top/>
      <bottom style="thin">
        <color theme="3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3" fillId="0" borderId="0" xfId="2" applyFont="1"/>
    <xf numFmtId="164" fontId="4" fillId="0" borderId="0" xfId="3" applyNumberFormat="1" applyFont="1" applyAlignment="1">
      <alignment horizontal="center" vertical="center"/>
    </xf>
    <xf numFmtId="0" fontId="4" fillId="0" borderId="0" xfId="2" applyFont="1"/>
    <xf numFmtId="164" fontId="5" fillId="0" borderId="0" xfId="3" applyNumberFormat="1" applyFont="1" applyAlignment="1">
      <alignment horizontal="center" vertical="center"/>
    </xf>
    <xf numFmtId="164" fontId="4" fillId="0" borderId="1" xfId="3" applyNumberFormat="1" applyFont="1" applyBorder="1" applyAlignment="1">
      <alignment horizontal="center" vertical="center"/>
    </xf>
    <xf numFmtId="0" fontId="7" fillId="0" borderId="0" xfId="4" applyFont="1"/>
    <xf numFmtId="0" fontId="8" fillId="2" borderId="2" xfId="3" applyFont="1" applyFill="1" applyBorder="1" applyAlignment="1">
      <alignment horizontal="center" vertical="center" wrapText="1"/>
    </xf>
    <xf numFmtId="0" fontId="8" fillId="2" borderId="3" xfId="3" applyFont="1" applyFill="1" applyBorder="1" applyAlignment="1">
      <alignment horizontal="center" vertical="center" wrapText="1"/>
    </xf>
    <xf numFmtId="0" fontId="9" fillId="0" borderId="0" xfId="4" applyFont="1"/>
    <xf numFmtId="0" fontId="10" fillId="3" borderId="4" xfId="3" applyFont="1" applyFill="1" applyBorder="1" applyAlignment="1">
      <alignment horizontal="left" vertical="center" wrapText="1" indent="1"/>
    </xf>
    <xf numFmtId="165" fontId="10" fillId="3" borderId="5" xfId="1" applyNumberFormat="1" applyFont="1" applyFill="1" applyBorder="1" applyAlignment="1">
      <alignment horizontal="right" vertical="center" indent="1"/>
    </xf>
    <xf numFmtId="0" fontId="9" fillId="0" borderId="6" xfId="3" applyFont="1" applyBorder="1" applyAlignment="1">
      <alignment horizontal="left" vertical="center" indent="2"/>
    </xf>
    <xf numFmtId="165" fontId="9" fillId="0" borderId="7" xfId="1" applyNumberFormat="1" applyFont="1" applyFill="1" applyBorder="1" applyAlignment="1">
      <alignment horizontal="right" vertical="center" indent="1"/>
    </xf>
    <xf numFmtId="0" fontId="9" fillId="4" borderId="4" xfId="3" applyFont="1" applyFill="1" applyBorder="1" applyAlignment="1">
      <alignment horizontal="left" vertical="center" indent="2"/>
    </xf>
    <xf numFmtId="165" fontId="9" fillId="4" borderId="5" xfId="1" applyNumberFormat="1" applyFont="1" applyFill="1" applyBorder="1" applyAlignment="1">
      <alignment horizontal="right" vertical="center" indent="1"/>
    </xf>
    <xf numFmtId="0" fontId="10" fillId="3" borderId="4" xfId="3" applyFont="1" applyFill="1" applyBorder="1" applyAlignment="1">
      <alignment horizontal="left" vertical="center" indent="2"/>
    </xf>
    <xf numFmtId="0" fontId="9" fillId="0" borderId="8" xfId="3" applyFont="1" applyBorder="1" applyAlignment="1">
      <alignment horizontal="left" vertical="center" indent="3"/>
    </xf>
    <xf numFmtId="165" fontId="9" fillId="0" borderId="9" xfId="1" applyNumberFormat="1" applyFont="1" applyFill="1" applyBorder="1" applyAlignment="1">
      <alignment horizontal="right" vertical="center" indent="1"/>
    </xf>
    <xf numFmtId="0" fontId="9" fillId="4" borderId="4" xfId="3" applyFont="1" applyFill="1" applyBorder="1" applyAlignment="1">
      <alignment horizontal="left" vertical="center" indent="3"/>
    </xf>
    <xf numFmtId="0" fontId="9" fillId="0" borderId="8" xfId="3" applyFont="1" applyBorder="1" applyAlignment="1">
      <alignment horizontal="left" vertical="center" indent="2"/>
    </xf>
    <xf numFmtId="0" fontId="9" fillId="0" borderId="10" xfId="3" applyFont="1" applyBorder="1" applyAlignment="1">
      <alignment horizontal="left" vertical="center" indent="2"/>
    </xf>
    <xf numFmtId="165" fontId="9" fillId="0" borderId="11" xfId="1" applyNumberFormat="1" applyFont="1" applyFill="1" applyBorder="1" applyAlignment="1">
      <alignment horizontal="right" vertical="center" indent="1"/>
    </xf>
    <xf numFmtId="0" fontId="9" fillId="0" borderId="12" xfId="3" applyFont="1" applyBorder="1" applyAlignment="1">
      <alignment horizontal="left" vertical="center" indent="1"/>
    </xf>
    <xf numFmtId="165" fontId="9" fillId="0" borderId="12" xfId="1" applyNumberFormat="1" applyFont="1" applyFill="1" applyBorder="1" applyAlignment="1">
      <alignment horizontal="right" vertical="center" indent="1"/>
    </xf>
    <xf numFmtId="0" fontId="9" fillId="0" borderId="13" xfId="3" applyFont="1" applyBorder="1" applyAlignment="1">
      <alignment horizontal="left" vertical="center" indent="1"/>
    </xf>
    <xf numFmtId="165" fontId="9" fillId="0" borderId="13" xfId="1" applyNumberFormat="1" applyFont="1" applyFill="1" applyBorder="1" applyAlignment="1">
      <alignment horizontal="right" vertical="center" indent="1"/>
    </xf>
    <xf numFmtId="0" fontId="12" fillId="0" borderId="0" xfId="2" applyFont="1" applyAlignment="1">
      <alignment horizontal="left" indent="1"/>
    </xf>
    <xf numFmtId="0" fontId="10" fillId="0" borderId="0" xfId="3" applyFont="1" applyAlignment="1">
      <alignment horizontal="center"/>
    </xf>
    <xf numFmtId="0" fontId="9" fillId="0" borderId="0" xfId="3" applyFont="1"/>
  </cellXfs>
  <cellStyles count="5">
    <cellStyle name="Millares" xfId="1" builtinId="3"/>
    <cellStyle name="Normal" xfId="0" builtinId="0"/>
    <cellStyle name="Normal 2" xfId="2" xr:uid="{4DCFE5ED-CEF4-4237-89DF-937525822E04}"/>
    <cellStyle name="Normal 3 2" xfId="4" xr:uid="{4D27C331-10D1-4C5D-9907-C5EB9BB792E0}"/>
    <cellStyle name="Normal 4" xfId="3" xr:uid="{5B8AAC10-15C2-4CD7-ABCE-396AF5727A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FAFE2-AA32-4DCE-BBF8-70B384439EC4}">
  <sheetPr>
    <pageSetUpPr fitToPage="1"/>
  </sheetPr>
  <dimension ref="A1:J43"/>
  <sheetViews>
    <sheetView showGridLines="0" tabSelected="1" zoomScaleNormal="100" workbookViewId="0">
      <selection sqref="A1:J1"/>
    </sheetView>
  </sheetViews>
  <sheetFormatPr baseColWidth="10" defaultColWidth="11.44140625" defaultRowHeight="18" customHeight="1" x14ac:dyDescent="0.4"/>
  <cols>
    <col min="1" max="1" width="2.6640625" style="6" customWidth="1"/>
    <col min="2" max="2" width="30.6640625" style="9" customWidth="1"/>
    <col min="3" max="3" width="15.88671875" style="9" bestFit="1" customWidth="1"/>
    <col min="4" max="10" width="14.88671875" style="9" customWidth="1"/>
    <col min="11" max="16384" width="11.44140625" style="9"/>
  </cols>
  <sheetData>
    <row r="1" spans="1:10" s="3" customFormat="1" ht="18" customHeight="1" x14ac:dyDescent="0.4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</row>
    <row r="2" spans="1:10" s="3" customFormat="1" ht="18" customHeight="1" x14ac:dyDescent="0.4">
      <c r="A2" s="1"/>
      <c r="B2" s="4" t="s">
        <v>1</v>
      </c>
      <c r="C2" s="4"/>
      <c r="D2" s="4"/>
      <c r="E2" s="4"/>
      <c r="F2" s="4"/>
      <c r="G2" s="4"/>
      <c r="H2" s="4"/>
      <c r="I2" s="4"/>
      <c r="J2" s="4"/>
    </row>
    <row r="3" spans="1:10" s="3" customFormat="1" ht="18" customHeight="1" x14ac:dyDescent="0.4">
      <c r="A3" s="1"/>
      <c r="B3" s="4" t="s">
        <v>2</v>
      </c>
      <c r="C3" s="4"/>
      <c r="D3" s="4"/>
      <c r="E3" s="4"/>
      <c r="F3" s="4"/>
      <c r="G3" s="4"/>
      <c r="H3" s="4"/>
      <c r="I3" s="4"/>
      <c r="J3" s="4"/>
    </row>
    <row r="4" spans="1:10" s="3" customFormat="1" ht="18" customHeight="1" x14ac:dyDescent="0.4">
      <c r="A4" s="1"/>
      <c r="B4" s="5" t="s">
        <v>3</v>
      </c>
      <c r="C4" s="5"/>
      <c r="D4" s="5"/>
      <c r="E4" s="5"/>
      <c r="F4" s="5"/>
      <c r="G4" s="5"/>
      <c r="H4" s="5"/>
      <c r="I4" s="5"/>
      <c r="J4" s="5"/>
    </row>
    <row r="5" spans="1:10" ht="18" customHeight="1" x14ac:dyDescent="0.4">
      <c r="B5" s="7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8" t="s">
        <v>12</v>
      </c>
    </row>
    <row r="6" spans="1:10" ht="18" customHeight="1" x14ac:dyDescent="0.4">
      <c r="B6" s="10" t="s">
        <v>13</v>
      </c>
      <c r="C6" s="11">
        <f>+C7+C8+C9+C12+C13+C14+C15+C16+C17+C20</f>
        <v>46465897.462750003</v>
      </c>
      <c r="D6" s="11">
        <f>+D7+D8+D9+D12+D13+D14+D15+D16+D17+D20</f>
        <v>6530212.2281999998</v>
      </c>
      <c r="E6" s="11">
        <f t="shared" ref="E6:J6" si="0">+E7+E8+E9+E12+E13+E14+E15+E16+E17+E20</f>
        <v>6432016.3493599994</v>
      </c>
      <c r="F6" s="11">
        <f t="shared" si="0"/>
        <v>7135664.6459100004</v>
      </c>
      <c r="G6" s="11">
        <f t="shared" si="0"/>
        <v>6241449.1852599997</v>
      </c>
      <c r="H6" s="11">
        <f t="shared" si="0"/>
        <v>6771368.5296900002</v>
      </c>
      <c r="I6" s="11">
        <f t="shared" si="0"/>
        <v>6775620.1530299997</v>
      </c>
      <c r="J6" s="11">
        <f t="shared" si="0"/>
        <v>6579566.3712999998</v>
      </c>
    </row>
    <row r="7" spans="1:10" ht="18" customHeight="1" x14ac:dyDescent="0.4">
      <c r="B7" s="12" t="s">
        <v>14</v>
      </c>
      <c r="C7" s="13">
        <f>SUM(D7:J7)</f>
        <v>7398950.0212400006</v>
      </c>
      <c r="D7" s="13">
        <v>1035630.17924</v>
      </c>
      <c r="E7" s="13">
        <v>1082559.59947</v>
      </c>
      <c r="F7" s="13">
        <v>1221084.4294499999</v>
      </c>
      <c r="G7" s="13">
        <v>1120780.8968199999</v>
      </c>
      <c r="H7" s="13">
        <v>1020871.0676299999</v>
      </c>
      <c r="I7" s="13">
        <v>921553.61245999997</v>
      </c>
      <c r="J7" s="13">
        <v>996470.23617000005</v>
      </c>
    </row>
    <row r="8" spans="1:10" ht="18" customHeight="1" x14ac:dyDescent="0.4">
      <c r="B8" s="14" t="s">
        <v>15</v>
      </c>
      <c r="C8" s="15">
        <f>SUM(D8:J8)</f>
        <v>758731.65423999995</v>
      </c>
      <c r="D8" s="15">
        <v>107296.64503</v>
      </c>
      <c r="E8" s="15">
        <v>96052.294729999994</v>
      </c>
      <c r="F8" s="15">
        <v>112222.81161</v>
      </c>
      <c r="G8" s="15">
        <v>119394.26637</v>
      </c>
      <c r="H8" s="15">
        <v>100975.60932</v>
      </c>
      <c r="I8" s="15">
        <v>103085.67284</v>
      </c>
      <c r="J8" s="15">
        <v>119704.35434000001</v>
      </c>
    </row>
    <row r="9" spans="1:10" ht="18" customHeight="1" x14ac:dyDescent="0.4">
      <c r="B9" s="16" t="s">
        <v>16</v>
      </c>
      <c r="C9" s="11">
        <f>+C10+C11</f>
        <v>879194.52730000007</v>
      </c>
      <c r="D9" s="11">
        <f>+D10+D11</f>
        <v>103283.79543</v>
      </c>
      <c r="E9" s="11">
        <f t="shared" ref="E9:J9" si="1">+E10+E11</f>
        <v>153698.63570000001</v>
      </c>
      <c r="F9" s="11">
        <f t="shared" si="1"/>
        <v>161761.48319999999</v>
      </c>
      <c r="G9" s="11">
        <f t="shared" si="1"/>
        <v>108091.37946</v>
      </c>
      <c r="H9" s="11">
        <f t="shared" si="1"/>
        <v>146875.09539999999</v>
      </c>
      <c r="I9" s="11">
        <f t="shared" si="1"/>
        <v>120166.94964000001</v>
      </c>
      <c r="J9" s="11">
        <f t="shared" si="1"/>
        <v>85317.188469999994</v>
      </c>
    </row>
    <row r="10" spans="1:10" ht="18" customHeight="1" x14ac:dyDescent="0.4">
      <c r="B10" s="17" t="s">
        <v>17</v>
      </c>
      <c r="C10" s="18">
        <f t="shared" ref="C10:C16" si="2">SUM(D10:J10)</f>
        <v>856053.33678000013</v>
      </c>
      <c r="D10" s="18">
        <v>101487.84237</v>
      </c>
      <c r="E10" s="18">
        <v>146628.77040000001</v>
      </c>
      <c r="F10" s="18">
        <v>159968.21333999999</v>
      </c>
      <c r="G10" s="18">
        <v>106316.09388</v>
      </c>
      <c r="H10" s="18">
        <v>139830.37179</v>
      </c>
      <c r="I10" s="18">
        <v>118394.03861</v>
      </c>
      <c r="J10" s="18">
        <v>83428.006389999995</v>
      </c>
    </row>
    <row r="11" spans="1:10" ht="18" customHeight="1" x14ac:dyDescent="0.4">
      <c r="B11" s="19" t="s">
        <v>18</v>
      </c>
      <c r="C11" s="15">
        <f t="shared" si="2"/>
        <v>23141.19052</v>
      </c>
      <c r="D11" s="15">
        <v>1795.9530600000001</v>
      </c>
      <c r="E11" s="15">
        <v>7069.8653000000004</v>
      </c>
      <c r="F11" s="15">
        <v>1793.2698600000001</v>
      </c>
      <c r="G11" s="15">
        <v>1775.28558</v>
      </c>
      <c r="H11" s="15">
        <v>7044.72361</v>
      </c>
      <c r="I11" s="15">
        <v>1772.91103</v>
      </c>
      <c r="J11" s="15">
        <v>1889.18208</v>
      </c>
    </row>
    <row r="12" spans="1:10" ht="18" customHeight="1" x14ac:dyDescent="0.4">
      <c r="B12" s="12" t="s">
        <v>19</v>
      </c>
      <c r="C12" s="13">
        <f t="shared" si="2"/>
        <v>744681.84129000013</v>
      </c>
      <c r="D12" s="13">
        <v>105676.05269</v>
      </c>
      <c r="E12" s="13">
        <v>83137.203739999997</v>
      </c>
      <c r="F12" s="13">
        <v>117141.12214000001</v>
      </c>
      <c r="G12" s="13">
        <v>125702.67552</v>
      </c>
      <c r="H12" s="13">
        <v>93919.387700000094</v>
      </c>
      <c r="I12" s="13">
        <v>103299.27061000001</v>
      </c>
      <c r="J12" s="13">
        <v>115806.12889000001</v>
      </c>
    </row>
    <row r="13" spans="1:10" ht="18" customHeight="1" x14ac:dyDescent="0.4">
      <c r="B13" s="14" t="s">
        <v>20</v>
      </c>
      <c r="C13" s="15">
        <f t="shared" si="2"/>
        <v>40463.080699999999</v>
      </c>
      <c r="D13" s="15">
        <v>5153.8180300000004</v>
      </c>
      <c r="E13" s="15">
        <v>4291.1116899999997</v>
      </c>
      <c r="F13" s="15">
        <v>4694.4786899999999</v>
      </c>
      <c r="G13" s="15">
        <v>6488.5308500000001</v>
      </c>
      <c r="H13" s="15">
        <v>6183.0011299999996</v>
      </c>
      <c r="I13" s="15">
        <v>8278.7775600000004</v>
      </c>
      <c r="J13" s="15">
        <v>5373.3627500000002</v>
      </c>
    </row>
    <row r="14" spans="1:10" ht="18" customHeight="1" x14ac:dyDescent="0.4">
      <c r="B14" s="20" t="s">
        <v>21</v>
      </c>
      <c r="C14" s="18">
        <f t="shared" si="2"/>
        <v>145375.34338000003</v>
      </c>
      <c r="D14" s="18">
        <v>14781.99359</v>
      </c>
      <c r="E14" s="18">
        <v>13881.60202</v>
      </c>
      <c r="F14" s="18">
        <v>26136.860339999999</v>
      </c>
      <c r="G14" s="18">
        <v>23135.037680000001</v>
      </c>
      <c r="H14" s="18">
        <v>16583.686610000001</v>
      </c>
      <c r="I14" s="18">
        <v>24907.663779999999</v>
      </c>
      <c r="J14" s="18">
        <v>25948.499360000002</v>
      </c>
    </row>
    <row r="15" spans="1:10" ht="18" customHeight="1" x14ac:dyDescent="0.4">
      <c r="B15" s="14" t="s">
        <v>22</v>
      </c>
      <c r="C15" s="15">
        <f t="shared" si="2"/>
        <v>758976.6147700001</v>
      </c>
      <c r="D15" s="15">
        <v>115848.11056</v>
      </c>
      <c r="E15" s="15">
        <v>96501.949970000001</v>
      </c>
      <c r="F15" s="15">
        <v>106932.53886</v>
      </c>
      <c r="G15" s="15">
        <v>102292.82475</v>
      </c>
      <c r="H15" s="15">
        <v>95938.131050000098</v>
      </c>
      <c r="I15" s="15">
        <v>101280.93795000001</v>
      </c>
      <c r="J15" s="15">
        <v>140182.12163000001</v>
      </c>
    </row>
    <row r="16" spans="1:10" ht="18" customHeight="1" x14ac:dyDescent="0.4">
      <c r="B16" s="21" t="s">
        <v>23</v>
      </c>
      <c r="C16" s="22">
        <f t="shared" si="2"/>
        <v>15928642.178019999</v>
      </c>
      <c r="D16" s="22">
        <v>2019562.58451</v>
      </c>
      <c r="E16" s="22">
        <v>1958507.30571</v>
      </c>
      <c r="F16" s="22">
        <v>2511239.83873</v>
      </c>
      <c r="G16" s="22">
        <v>2207262.4882299998</v>
      </c>
      <c r="H16" s="22">
        <v>2282532.0781999999</v>
      </c>
      <c r="I16" s="22">
        <v>2400646.3684299998</v>
      </c>
      <c r="J16" s="22">
        <v>2548891.5142100002</v>
      </c>
    </row>
    <row r="17" spans="2:10" ht="18" customHeight="1" x14ac:dyDescent="0.4">
      <c r="B17" s="16" t="s">
        <v>24</v>
      </c>
      <c r="C17" s="11">
        <f>+C18+C19</f>
        <v>19255286.248330005</v>
      </c>
      <c r="D17" s="11">
        <f>+D18+D19</f>
        <v>3012786.23599</v>
      </c>
      <c r="E17" s="11">
        <f t="shared" ref="E17:J17" si="3">+E18+E19</f>
        <v>2942495.0098700002</v>
      </c>
      <c r="F17" s="11">
        <f t="shared" si="3"/>
        <v>2785405.2140199998</v>
      </c>
      <c r="G17" s="11">
        <f t="shared" si="3"/>
        <v>2415791.73581</v>
      </c>
      <c r="H17" s="11">
        <f t="shared" si="3"/>
        <v>2706511.6194699998</v>
      </c>
      <c r="I17" s="11">
        <f t="shared" si="3"/>
        <v>2891254.7692800001</v>
      </c>
      <c r="J17" s="11">
        <f t="shared" si="3"/>
        <v>2501041.66389</v>
      </c>
    </row>
    <row r="18" spans="2:10" ht="18" customHeight="1" x14ac:dyDescent="0.4">
      <c r="B18" s="17" t="s">
        <v>17</v>
      </c>
      <c r="C18" s="18">
        <f>SUM(D18:J18)</f>
        <v>1993921.2932799999</v>
      </c>
      <c r="D18" s="18">
        <v>1002258.14883</v>
      </c>
      <c r="E18" s="18">
        <v>126441.17846</v>
      </c>
      <c r="F18" s="18">
        <v>177601.24244999999</v>
      </c>
      <c r="G18" s="18">
        <v>155885.47018999999</v>
      </c>
      <c r="H18" s="18">
        <v>150347.71728000001</v>
      </c>
      <c r="I18" s="18">
        <v>181002.01130000001</v>
      </c>
      <c r="J18" s="18">
        <v>200385.52476999999</v>
      </c>
    </row>
    <row r="19" spans="2:10" ht="18" customHeight="1" x14ac:dyDescent="0.4">
      <c r="B19" s="19" t="s">
        <v>18</v>
      </c>
      <c r="C19" s="15">
        <f>SUM(D19:J19)</f>
        <v>17261364.955050003</v>
      </c>
      <c r="D19" s="15">
        <v>2010528.0871600001</v>
      </c>
      <c r="E19" s="15">
        <v>2816053.8314100001</v>
      </c>
      <c r="F19" s="15">
        <v>2607803.9715700001</v>
      </c>
      <c r="G19" s="15">
        <v>2259906.2656200002</v>
      </c>
      <c r="H19" s="15">
        <v>2556163.9021899998</v>
      </c>
      <c r="I19" s="15">
        <v>2710252.7579800002</v>
      </c>
      <c r="J19" s="15">
        <v>2300656.1391199999</v>
      </c>
    </row>
    <row r="20" spans="2:10" ht="18" customHeight="1" x14ac:dyDescent="0.4">
      <c r="B20" s="16" t="s">
        <v>25</v>
      </c>
      <c r="C20" s="11">
        <f>+C21</f>
        <v>555595.95348000003</v>
      </c>
      <c r="D20" s="11">
        <f>+D21</f>
        <v>10192.81313</v>
      </c>
      <c r="E20" s="11">
        <f t="shared" ref="E20:J20" si="4">+E21</f>
        <v>891.63646000000006</v>
      </c>
      <c r="F20" s="11">
        <f t="shared" si="4"/>
        <v>89045.868870000006</v>
      </c>
      <c r="G20" s="11">
        <f t="shared" si="4"/>
        <v>12509.349770000001</v>
      </c>
      <c r="H20" s="11">
        <f t="shared" si="4"/>
        <v>300978.85317999998</v>
      </c>
      <c r="I20" s="11">
        <f t="shared" si="4"/>
        <v>101146.13048000001</v>
      </c>
      <c r="J20" s="11">
        <f t="shared" si="4"/>
        <v>40831.301590000003</v>
      </c>
    </row>
    <row r="21" spans="2:10" ht="18" customHeight="1" x14ac:dyDescent="0.4">
      <c r="B21" s="21" t="s">
        <v>26</v>
      </c>
      <c r="C21" s="22">
        <f>SUM(D21:J21)</f>
        <v>555595.95348000003</v>
      </c>
      <c r="D21" s="22">
        <v>10192.81313</v>
      </c>
      <c r="E21" s="22">
        <v>891.63646000000006</v>
      </c>
      <c r="F21" s="22">
        <v>89045.868870000006</v>
      </c>
      <c r="G21" s="22">
        <v>12509.349770000001</v>
      </c>
      <c r="H21" s="22">
        <v>300978.85317999998</v>
      </c>
      <c r="I21" s="22">
        <v>101146.13048000001</v>
      </c>
      <c r="J21" s="22">
        <v>40831.301590000003</v>
      </c>
    </row>
    <row r="22" spans="2:10" ht="18" customHeight="1" x14ac:dyDescent="0.4">
      <c r="B22" s="10" t="s">
        <v>27</v>
      </c>
      <c r="C22" s="11">
        <f>+C23+C24+C25+C28+C29+C30+C31+C32+C33+C36</f>
        <v>46354230.839830004</v>
      </c>
      <c r="D22" s="11">
        <f>+D23+D24+D25+D28+D29+D30+D31+D32+D33+D36</f>
        <v>6799989.6264399998</v>
      </c>
      <c r="E22" s="11">
        <f t="shared" ref="E22:J22" si="5">+E23+E24+E25+E28+E29+E30+E31+E32+E33+E36</f>
        <v>5780712.4654099988</v>
      </c>
      <c r="F22" s="11">
        <f t="shared" si="5"/>
        <v>6999812.9844099991</v>
      </c>
      <c r="G22" s="11">
        <f t="shared" si="5"/>
        <v>7019412.3798000002</v>
      </c>
      <c r="H22" s="11">
        <f t="shared" si="5"/>
        <v>6322702.7740900004</v>
      </c>
      <c r="I22" s="11">
        <f t="shared" si="5"/>
        <v>7012961.2475700006</v>
      </c>
      <c r="J22" s="11">
        <f t="shared" si="5"/>
        <v>6418639.362110001</v>
      </c>
    </row>
    <row r="23" spans="2:10" ht="18" customHeight="1" x14ac:dyDescent="0.4">
      <c r="B23" s="12" t="s">
        <v>28</v>
      </c>
      <c r="C23" s="13">
        <f>SUM(D23:J23)</f>
        <v>18855319.772719998</v>
      </c>
      <c r="D23" s="13">
        <v>2427449.9602299999</v>
      </c>
      <c r="E23" s="13">
        <v>2322731.9168500002</v>
      </c>
      <c r="F23" s="13">
        <v>2816367.9299699999</v>
      </c>
      <c r="G23" s="13">
        <v>2703364.3904400002</v>
      </c>
      <c r="H23" s="13">
        <v>2729001.2108499999</v>
      </c>
      <c r="I23" s="13">
        <v>2827777.7472999999</v>
      </c>
      <c r="J23" s="13">
        <v>3028626.6170800002</v>
      </c>
    </row>
    <row r="24" spans="2:10" ht="18" customHeight="1" x14ac:dyDescent="0.4">
      <c r="B24" s="14" t="s">
        <v>15</v>
      </c>
      <c r="C24" s="15">
        <f>SUM(D24:J24)</f>
        <v>492424.96578999993</v>
      </c>
      <c r="D24" s="15">
        <v>82792.537519999896</v>
      </c>
      <c r="E24" s="15">
        <v>64216.727720000003</v>
      </c>
      <c r="F24" s="15">
        <v>70106.214089999994</v>
      </c>
      <c r="G24" s="15">
        <v>68306.301269999996</v>
      </c>
      <c r="H24" s="15">
        <v>69957.80485</v>
      </c>
      <c r="I24" s="15">
        <v>65524.865700000002</v>
      </c>
      <c r="J24" s="15">
        <v>71520.514639999994</v>
      </c>
    </row>
    <row r="25" spans="2:10" ht="18" customHeight="1" x14ac:dyDescent="0.4">
      <c r="B25" s="16" t="s">
        <v>16</v>
      </c>
      <c r="C25" s="11">
        <f>+C26+C27</f>
        <v>571305.10962999996</v>
      </c>
      <c r="D25" s="11">
        <f>+D26+D27</f>
        <v>22654.70161</v>
      </c>
      <c r="E25" s="11">
        <f t="shared" ref="E25:J25" si="6">+E26+E27</f>
        <v>190923.07644</v>
      </c>
      <c r="F25" s="11">
        <f t="shared" si="6"/>
        <v>30857.723139999998</v>
      </c>
      <c r="G25" s="11">
        <f t="shared" si="6"/>
        <v>132733.87127999999</v>
      </c>
      <c r="H25" s="11">
        <f t="shared" si="6"/>
        <v>100921.29895000001</v>
      </c>
      <c r="I25" s="11">
        <f t="shared" si="6"/>
        <v>63698.103060000001</v>
      </c>
      <c r="J25" s="11">
        <f t="shared" si="6"/>
        <v>29516.335149999999</v>
      </c>
    </row>
    <row r="26" spans="2:10" ht="18" customHeight="1" x14ac:dyDescent="0.4">
      <c r="B26" s="17" t="s">
        <v>17</v>
      </c>
      <c r="C26" s="18">
        <f t="shared" ref="C26:C32" si="7">SUM(D26:J26)</f>
        <v>437321.29980999994</v>
      </c>
      <c r="D26" s="18">
        <v>4827.8338199999998</v>
      </c>
      <c r="E26" s="18">
        <v>147855.42795000001</v>
      </c>
      <c r="F26" s="18">
        <v>16077.337159999999</v>
      </c>
      <c r="G26" s="18">
        <v>107308.39408</v>
      </c>
      <c r="H26" s="18">
        <v>88655.315740000005</v>
      </c>
      <c r="I26" s="18">
        <v>61269.821250000001</v>
      </c>
      <c r="J26" s="18">
        <v>11327.169809999999</v>
      </c>
    </row>
    <row r="27" spans="2:10" ht="18" customHeight="1" x14ac:dyDescent="0.4">
      <c r="B27" s="19" t="s">
        <v>18</v>
      </c>
      <c r="C27" s="15">
        <f t="shared" si="7"/>
        <v>133983.80981999999</v>
      </c>
      <c r="D27" s="15">
        <v>17826.86779</v>
      </c>
      <c r="E27" s="15">
        <v>43067.64849</v>
      </c>
      <c r="F27" s="15">
        <v>14780.385979999999</v>
      </c>
      <c r="G27" s="15">
        <v>25425.477200000001</v>
      </c>
      <c r="H27" s="15">
        <v>12265.98321</v>
      </c>
      <c r="I27" s="15">
        <v>2428.28181</v>
      </c>
      <c r="J27" s="15">
        <v>18189.16534</v>
      </c>
    </row>
    <row r="28" spans="2:10" ht="18" customHeight="1" x14ac:dyDescent="0.4">
      <c r="B28" s="12" t="s">
        <v>19</v>
      </c>
      <c r="C28" s="13">
        <f t="shared" si="7"/>
        <v>729709.38162000012</v>
      </c>
      <c r="D28" s="13">
        <v>101425.07769000001</v>
      </c>
      <c r="E28" s="13">
        <v>86557.526329999993</v>
      </c>
      <c r="F28" s="13">
        <v>92115.223740000001</v>
      </c>
      <c r="G28" s="13">
        <v>107749.88357000001</v>
      </c>
      <c r="H28" s="13">
        <v>111552.21681</v>
      </c>
      <c r="I28" s="13">
        <v>119090.20140999999</v>
      </c>
      <c r="J28" s="13">
        <v>111219.25207</v>
      </c>
    </row>
    <row r="29" spans="2:10" ht="18" customHeight="1" x14ac:dyDescent="0.4">
      <c r="B29" s="14" t="s">
        <v>20</v>
      </c>
      <c r="C29" s="15">
        <f t="shared" si="7"/>
        <v>27276.50157</v>
      </c>
      <c r="D29" s="15">
        <v>822.72179000000006</v>
      </c>
      <c r="E29" s="15">
        <v>5978.0398999999998</v>
      </c>
      <c r="F29" s="15">
        <v>3597.9057400000002</v>
      </c>
      <c r="G29" s="15">
        <v>4903.3325199999999</v>
      </c>
      <c r="H29" s="15">
        <v>4085.5326300000002</v>
      </c>
      <c r="I29" s="15">
        <v>3498.0448799999999</v>
      </c>
      <c r="J29" s="15">
        <v>4390.9241099999999</v>
      </c>
    </row>
    <row r="30" spans="2:10" ht="18" customHeight="1" x14ac:dyDescent="0.4">
      <c r="B30" s="20" t="s">
        <v>21</v>
      </c>
      <c r="C30" s="18">
        <f t="shared" si="7"/>
        <v>224528.27352000005</v>
      </c>
      <c r="D30" s="18">
        <v>30931.531279999999</v>
      </c>
      <c r="E30" s="18">
        <v>19678.682840000001</v>
      </c>
      <c r="F30" s="18">
        <v>36202.009209999997</v>
      </c>
      <c r="G30" s="18">
        <v>33804.502</v>
      </c>
      <c r="H30" s="18">
        <v>31529.218250000002</v>
      </c>
      <c r="I30" s="18">
        <v>37473.91012</v>
      </c>
      <c r="J30" s="18">
        <v>34908.419820000003</v>
      </c>
    </row>
    <row r="31" spans="2:10" ht="18" customHeight="1" x14ac:dyDescent="0.4">
      <c r="B31" s="14" t="s">
        <v>22</v>
      </c>
      <c r="C31" s="15">
        <f t="shared" si="7"/>
        <v>343444.85931999999</v>
      </c>
      <c r="D31" s="15">
        <v>28627.871350000001</v>
      </c>
      <c r="E31" s="15">
        <v>31750.494129999999</v>
      </c>
      <c r="F31" s="15">
        <v>143326.42525999999</v>
      </c>
      <c r="G31" s="15">
        <v>31122.51686</v>
      </c>
      <c r="H31" s="15">
        <v>35627.252849999997</v>
      </c>
      <c r="I31" s="15">
        <v>34079.24566</v>
      </c>
      <c r="J31" s="15">
        <v>38911.053209999998</v>
      </c>
    </row>
    <row r="32" spans="2:10" ht="18" customHeight="1" x14ac:dyDescent="0.4">
      <c r="B32" s="21" t="s">
        <v>29</v>
      </c>
      <c r="C32" s="22">
        <f t="shared" si="7"/>
        <v>37452.474990000002</v>
      </c>
      <c r="D32" s="22">
        <v>5415.10016</v>
      </c>
      <c r="E32" s="22">
        <v>5062.6934700000002</v>
      </c>
      <c r="F32" s="22">
        <v>5431.9582399999999</v>
      </c>
      <c r="G32" s="22">
        <v>4592.7013800000004</v>
      </c>
      <c r="H32" s="22">
        <v>5392.76037</v>
      </c>
      <c r="I32" s="22">
        <v>5620.9159</v>
      </c>
      <c r="J32" s="22">
        <v>5936.3454700000002</v>
      </c>
    </row>
    <row r="33" spans="2:10" ht="18" customHeight="1" x14ac:dyDescent="0.4">
      <c r="B33" s="16" t="s">
        <v>30</v>
      </c>
      <c r="C33" s="11">
        <f>+C34+C35</f>
        <v>23837021.925389998</v>
      </c>
      <c r="D33" s="11">
        <f>+D34+D35</f>
        <v>4038929.0616100002</v>
      </c>
      <c r="E33" s="11">
        <f t="shared" ref="E33:J33" si="8">+E34+E35</f>
        <v>2988309.6260299999</v>
      </c>
      <c r="F33" s="11">
        <f t="shared" si="8"/>
        <v>3681286.4464699998</v>
      </c>
      <c r="G33" s="11">
        <f t="shared" si="8"/>
        <v>3158742.6583400001</v>
      </c>
      <c r="H33" s="11">
        <f t="shared" si="8"/>
        <v>3208334.8618600001</v>
      </c>
      <c r="I33" s="11">
        <f t="shared" si="8"/>
        <v>3753577.9457299998</v>
      </c>
      <c r="J33" s="11">
        <f t="shared" si="8"/>
        <v>3007841.3253500001</v>
      </c>
    </row>
    <row r="34" spans="2:10" ht="18" customHeight="1" x14ac:dyDescent="0.4">
      <c r="B34" s="17" t="s">
        <v>17</v>
      </c>
      <c r="C34" s="18">
        <f>SUM(D34:J34)</f>
        <v>1182088.05339</v>
      </c>
      <c r="D34" s="18">
        <v>159055.27559</v>
      </c>
      <c r="E34" s="18">
        <v>150315.45454000001</v>
      </c>
      <c r="F34" s="18">
        <v>184638.45572999999</v>
      </c>
      <c r="G34" s="18">
        <v>170120.65521999999</v>
      </c>
      <c r="H34" s="18">
        <v>158350.47339999999</v>
      </c>
      <c r="I34" s="18">
        <v>168248.05893</v>
      </c>
      <c r="J34" s="18">
        <v>191359.67997999999</v>
      </c>
    </row>
    <row r="35" spans="2:10" ht="18" customHeight="1" x14ac:dyDescent="0.4">
      <c r="B35" s="19" t="s">
        <v>18</v>
      </c>
      <c r="C35" s="15">
        <f>SUM(D35:J35)</f>
        <v>22654933.871999998</v>
      </c>
      <c r="D35" s="15">
        <v>3879873.78602</v>
      </c>
      <c r="E35" s="15">
        <v>2837994.1714900001</v>
      </c>
      <c r="F35" s="15">
        <v>3496647.9907399998</v>
      </c>
      <c r="G35" s="15">
        <v>2988622.00312</v>
      </c>
      <c r="H35" s="15">
        <v>3049984.38846</v>
      </c>
      <c r="I35" s="15">
        <v>3585329.8868</v>
      </c>
      <c r="J35" s="15">
        <v>2816481.64537</v>
      </c>
    </row>
    <row r="36" spans="2:10" ht="18" customHeight="1" x14ac:dyDescent="0.4">
      <c r="B36" s="16" t="s">
        <v>25</v>
      </c>
      <c r="C36" s="11">
        <f>+C37</f>
        <v>1235747.57528</v>
      </c>
      <c r="D36" s="11">
        <f>+D37</f>
        <v>60941.063199999997</v>
      </c>
      <c r="E36" s="11">
        <f t="shared" ref="E36:J36" si="9">+E37</f>
        <v>65503.681700000001</v>
      </c>
      <c r="F36" s="11">
        <f t="shared" si="9"/>
        <v>120521.14855</v>
      </c>
      <c r="G36" s="11">
        <f t="shared" si="9"/>
        <v>774092.22213999997</v>
      </c>
      <c r="H36" s="11">
        <f t="shared" si="9"/>
        <v>26300.616669999999</v>
      </c>
      <c r="I36" s="11">
        <f t="shared" si="9"/>
        <v>102620.26781</v>
      </c>
      <c r="J36" s="11">
        <f t="shared" si="9"/>
        <v>85768.575209999995</v>
      </c>
    </row>
    <row r="37" spans="2:10" ht="18" customHeight="1" x14ac:dyDescent="0.4">
      <c r="B37" s="21" t="s">
        <v>31</v>
      </c>
      <c r="C37" s="22">
        <f>SUM(D37:J37)</f>
        <v>1235747.57528</v>
      </c>
      <c r="D37" s="22">
        <v>60941.063199999997</v>
      </c>
      <c r="E37" s="22">
        <v>65503.681700000001</v>
      </c>
      <c r="F37" s="22">
        <v>120521.14855</v>
      </c>
      <c r="G37" s="22">
        <v>774092.22213999997</v>
      </c>
      <c r="H37" s="22">
        <v>26300.616669999999</v>
      </c>
      <c r="I37" s="22">
        <v>102620.26781</v>
      </c>
      <c r="J37" s="22">
        <v>85768.575209999995</v>
      </c>
    </row>
    <row r="38" spans="2:10" ht="18" customHeight="1" x14ac:dyDescent="0.4">
      <c r="B38" s="10" t="s">
        <v>32</v>
      </c>
      <c r="C38" s="11">
        <f>+C6-C22</f>
        <v>111666.62291999906</v>
      </c>
      <c r="D38" s="11">
        <f>+D6-D22</f>
        <v>-269777.39824000001</v>
      </c>
      <c r="E38" s="11">
        <f t="shared" ref="E38:J38" si="10">+E6-E22</f>
        <v>651303.88395000063</v>
      </c>
      <c r="F38" s="11">
        <f t="shared" si="10"/>
        <v>135851.66150000133</v>
      </c>
      <c r="G38" s="11">
        <f t="shared" si="10"/>
        <v>-777963.19454000052</v>
      </c>
      <c r="H38" s="11">
        <f t="shared" si="10"/>
        <v>448665.7555999998</v>
      </c>
      <c r="I38" s="11">
        <f t="shared" si="10"/>
        <v>-237341.09454000089</v>
      </c>
      <c r="J38" s="11">
        <f t="shared" si="10"/>
        <v>160927.00918999873</v>
      </c>
    </row>
    <row r="39" spans="2:10" ht="18" customHeight="1" x14ac:dyDescent="0.4">
      <c r="B39" s="23" t="s">
        <v>33</v>
      </c>
      <c r="C39" s="24">
        <f>SUM(D39:J39)</f>
        <v>15447121.993020002</v>
      </c>
      <c r="D39" s="24">
        <v>1954707.2937400001</v>
      </c>
      <c r="E39" s="24">
        <v>1893869.96263</v>
      </c>
      <c r="F39" s="24">
        <v>2441799.5466900002</v>
      </c>
      <c r="G39" s="24">
        <v>2141177.33935</v>
      </c>
      <c r="H39" s="24">
        <v>2221436.7141200001</v>
      </c>
      <c r="I39" s="24">
        <v>2325540.6151999999</v>
      </c>
      <c r="J39" s="24">
        <v>2468590.5212900001</v>
      </c>
    </row>
    <row r="40" spans="2:10" ht="18" customHeight="1" x14ac:dyDescent="0.4">
      <c r="B40" s="25" t="s">
        <v>34</v>
      </c>
      <c r="C40" s="26">
        <f>SUM(D40:J40)</f>
        <v>3064292.8832299998</v>
      </c>
      <c r="D40" s="26">
        <v>292848.54330999998</v>
      </c>
      <c r="E40" s="26">
        <v>275055.43199999997</v>
      </c>
      <c r="F40" s="26">
        <v>487346.10570000001</v>
      </c>
      <c r="G40" s="26">
        <v>504206.04882000003</v>
      </c>
      <c r="H40" s="26">
        <v>494413.85678999999</v>
      </c>
      <c r="I40" s="26">
        <v>446506.06339999998</v>
      </c>
      <c r="J40" s="26">
        <v>563916.83320999995</v>
      </c>
    </row>
    <row r="41" spans="2:10" ht="13.5" customHeight="1" x14ac:dyDescent="0.4">
      <c r="B41" s="27" t="s">
        <v>35</v>
      </c>
      <c r="C41" s="28"/>
      <c r="D41" s="28"/>
      <c r="E41" s="28"/>
      <c r="F41" s="28"/>
    </row>
    <row r="42" spans="2:10" ht="13.5" customHeight="1" x14ac:dyDescent="0.4">
      <c r="B42" s="27" t="s">
        <v>36</v>
      </c>
      <c r="C42" s="28"/>
      <c r="D42" s="28"/>
      <c r="E42" s="28"/>
      <c r="F42" s="28"/>
    </row>
    <row r="43" spans="2:10" ht="13.5" customHeight="1" x14ac:dyDescent="0.4">
      <c r="B43" s="27" t="s">
        <v>37</v>
      </c>
      <c r="C43" s="29"/>
      <c r="D43" s="29"/>
      <c r="E43" s="29"/>
      <c r="F43" s="29"/>
    </row>
  </sheetData>
  <mergeCells count="4">
    <mergeCell ref="B1:J1"/>
    <mergeCell ref="B2:J2"/>
    <mergeCell ref="B3:J3"/>
    <mergeCell ref="B4:J4"/>
  </mergeCells>
  <printOptions horizontalCentered="1" verticalCentered="1"/>
  <pageMargins left="0.19685039370078741" right="0.19685039370078741" top="0.19685039370078741" bottom="0.19685039370078741" header="0" footer="0"/>
  <pageSetup scale="81" orientation="landscape" r:id="rId1"/>
  <headerFooter alignWithMargins="0"/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</vt:lpstr>
      <vt:lpstr>'1'!Área_de_impresión</vt:lpstr>
    </vt:vector>
  </TitlesOfParts>
  <Company>Office y Teams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Joselyn Juarez</dc:creator>
  <cp:lastModifiedBy>Joselyn Juarez</cp:lastModifiedBy>
  <dcterms:created xsi:type="dcterms:W3CDTF">2026-08-21T17:37:45Z</dcterms:created>
  <dcterms:modified xsi:type="dcterms:W3CDTF">2026-08-21T17:37:47Z</dcterms:modified>
</cp:coreProperties>
</file>