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X BP - Trimestral" sheetId="1" r:id="rId1"/>
    <sheet name="M BP - Trimestral" sheetId="2" r:id="rId2"/>
    <sheet name="X BP" sheetId="3" r:id="rId3"/>
    <sheet name="M BP" sheetId="4" r:id="rId4"/>
  </sheets>
  <definedNames>
    <definedName name="_xlnm.Print_Area" localSheetId="3">'M BP'!$B$2:$Q$37</definedName>
    <definedName name="_xlnm.Print_Area" localSheetId="1">'M BP - Trimestral'!$B$1:$K$84</definedName>
    <definedName name="_xlnm.Print_Area" localSheetId="2">'X BP'!$B$2:$Q$37</definedName>
    <definedName name="_xlnm.Print_Area" localSheetId="0">'X BP - Trimestral'!$B$1:$K$84</definedName>
    <definedName name="_xlnm.Print_Titles" localSheetId="1">'M BP - Trimestral'!$1:$6</definedName>
    <definedName name="_xlnm.Print_Titles" localSheetId="0">'X BP - Trimestral'!$1:$6</definedName>
  </definedNames>
  <calcPr fullCalcOnLoad="1"/>
</workbook>
</file>

<file path=xl/sharedStrings.xml><?xml version="1.0" encoding="utf-8"?>
<sst xmlns="http://schemas.openxmlformats.org/spreadsheetml/2006/main" count="186" uniqueCount="26">
  <si>
    <t>Millones de US dólares</t>
  </si>
  <si>
    <t>Concepto</t>
  </si>
  <si>
    <t>Participación en %</t>
  </si>
  <si>
    <t>Servicios</t>
  </si>
  <si>
    <t>1/ Fuente: Balanza de Pagos. Cifras para 2022 son proyectadas.</t>
  </si>
  <si>
    <t>Bienes FOB</t>
  </si>
  <si>
    <r>
      <t xml:space="preserve">Exportaciones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</si>
  <si>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r>
      <t xml:space="preserve">Importaciones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</si>
  <si>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</si>
  <si>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indexed="6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</si>
  <si>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</si>
  <si>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</si>
  <si>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</si>
  <si>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Período:  1T-2008  -  3T-2022</t>
  </si>
  <si>
    <t>Período</t>
  </si>
  <si>
    <t>Total</t>
  </si>
  <si>
    <t>I</t>
  </si>
  <si>
    <t>II</t>
  </si>
  <si>
    <t>III</t>
  </si>
  <si>
    <t>IV</t>
  </si>
  <si>
    <t>1/ Fuente: Balanza de Pagos.</t>
  </si>
  <si>
    <t>Nota: Por redondeo, algunas cifras pueden presentar diferencias.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</si>
  <si>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</si>
  <si>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</si>
  <si>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indexed="9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</si>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</sst>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vertAlign val="superscript"/>
      <sz val="11"/>
      <color indexed="63"/>
      <name val="Segoe UI"/>
      <family val="2"/>
    </font>
    <font>
      <sz val="9"/>
      <color indexed="63"/>
      <name val="Segoe UI"/>
      <family val="2"/>
    </font>
    <font>
      <b/>
      <sz val="11"/>
      <color indexed="9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14"/>
      <color indexed="63"/>
      <name val="Segoe UI"/>
      <family val="2"/>
    </font>
    <font>
      <u val="single"/>
      <sz val="9"/>
      <color indexed="30"/>
      <name val="Segoe UI"/>
      <family val="2"/>
    </font>
    <font>
      <b/>
      <vertAlign val="superscript"/>
      <sz val="14"/>
      <color indexed="63"/>
      <name val="Segoe UI"/>
      <family val="2"/>
    </font>
    <font>
      <b/>
      <sz val="9"/>
      <color indexed="9"/>
      <name val="Segoe UI"/>
      <family val="2"/>
    </font>
    <font>
      <b/>
      <vertAlign val="superscript"/>
      <sz val="9"/>
      <color indexed="9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Segoe UI"/>
      <family val="0"/>
    </font>
    <font>
      <sz val="9"/>
      <color indexed="56"/>
      <name val="Se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Segoe U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11"/>
      <color theme="0"/>
      <name val="Segoe UI"/>
      <family val="2"/>
    </font>
    <font>
      <sz val="9"/>
      <color theme="3" tint="-0.24997000396251678"/>
      <name val="Segoe UI"/>
      <family val="2"/>
    </font>
    <font>
      <b/>
      <sz val="11"/>
      <color theme="3" tint="-0.24997000396251678"/>
      <name val="Segoe UI"/>
      <family val="2"/>
    </font>
    <font>
      <b/>
      <sz val="12"/>
      <color rgb="FF333F50"/>
      <name val="Segoe UI"/>
      <family val="2"/>
    </font>
    <font>
      <sz val="10"/>
      <color theme="3" tint="-0.24997000396251678"/>
      <name val="Segoe UI"/>
      <family val="2"/>
    </font>
    <font>
      <sz val="10"/>
      <color rgb="FF333F50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3" tint="-0.24997000396251678"/>
      <name val="Segoe UI"/>
      <family val="2"/>
    </font>
    <font>
      <b/>
      <sz val="14"/>
      <color rgb="FF333F50"/>
      <name val="Segoe UI"/>
      <family val="2"/>
    </font>
    <font>
      <u val="single"/>
      <sz val="9"/>
      <color theme="10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>
        <color theme="4" tint="0.7999500036239624"/>
      </left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 style="thin">
        <color theme="4" tint="0.7999500036239624"/>
      </right>
      <top/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/>
      <right style="thin">
        <color theme="4" tint="0.7999500036239624"/>
      </right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4" fillId="0" borderId="13" xfId="0" applyNumberFormat="1" applyFont="1" applyBorder="1" applyAlignment="1">
      <alignment vertical="center"/>
    </xf>
    <xf numFmtId="164" fontId="64" fillId="0" borderId="14" xfId="0" applyNumberFormat="1" applyFont="1" applyBorder="1" applyAlignment="1">
      <alignment vertical="center"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164" fontId="60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64" fontId="64" fillId="0" borderId="20" xfId="0" applyNumberFormat="1" applyFont="1" applyBorder="1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 indent="2"/>
    </xf>
    <xf numFmtId="0" fontId="60" fillId="0" borderId="24" xfId="0" applyFont="1" applyBorder="1" applyAlignment="1">
      <alignment horizontal="left" vertical="center" indent="2"/>
    </xf>
    <xf numFmtId="0" fontId="62" fillId="23" borderId="10" xfId="0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/>
    </xf>
    <xf numFmtId="0" fontId="65" fillId="0" borderId="0" xfId="56" applyFont="1" applyAlignment="1">
      <alignment horizontal="centerContinuous" vertical="center"/>
      <protection/>
    </xf>
    <xf numFmtId="0" fontId="66" fillId="0" borderId="0" xfId="55" applyFont="1" applyAlignment="1">
      <alignment horizontal="centerContinuous" vertical="center"/>
      <protection/>
    </xf>
    <xf numFmtId="0" fontId="66" fillId="0" borderId="0" xfId="55" applyFont="1" applyAlignment="1">
      <alignment vertical="center"/>
      <protection/>
    </xf>
    <xf numFmtId="0" fontId="67" fillId="0" borderId="0" xfId="56" applyFont="1" applyAlignment="1">
      <alignment horizontal="centerContinuous"/>
      <protection/>
    </xf>
    <xf numFmtId="0" fontId="68" fillId="0" borderId="0" xfId="55" applyFont="1" applyAlignment="1">
      <alignment horizontal="center" vertical="center" wrapText="1"/>
      <protection/>
    </xf>
    <xf numFmtId="43" fontId="66" fillId="0" borderId="0" xfId="51" applyFont="1" applyAlignment="1">
      <alignment vertical="center"/>
    </xf>
    <xf numFmtId="0" fontId="69" fillId="34" borderId="0" xfId="56" applyFont="1" applyFill="1" applyBorder="1" applyAlignment="1">
      <alignment horizontal="left"/>
      <protection/>
    </xf>
    <xf numFmtId="3" fontId="69" fillId="0" borderId="0" xfId="56" applyNumberFormat="1" applyFont="1" applyBorder="1" applyAlignment="1">
      <alignment/>
      <protection/>
    </xf>
    <xf numFmtId="3" fontId="69" fillId="0" borderId="0" xfId="56" applyNumberFormat="1" applyFont="1" applyAlignment="1">
      <alignment/>
      <protection/>
    </xf>
    <xf numFmtId="0" fontId="70" fillId="0" borderId="25" xfId="56" applyFont="1" applyFill="1" applyBorder="1" applyAlignment="1">
      <alignment horizontal="center" vertical="center"/>
      <protection/>
    </xf>
    <xf numFmtId="164" fontId="70" fillId="0" borderId="26" xfId="56" applyNumberFormat="1" applyFont="1" applyFill="1" applyBorder="1" applyAlignment="1">
      <alignment vertical="center"/>
      <protection/>
    </xf>
    <xf numFmtId="0" fontId="63" fillId="0" borderId="27" xfId="56" applyFont="1" applyFill="1" applyBorder="1" applyAlignment="1">
      <alignment horizontal="center" vertical="center"/>
      <protection/>
    </xf>
    <xf numFmtId="164" fontId="63" fillId="0" borderId="28" xfId="56" applyNumberFormat="1" applyFont="1" applyFill="1" applyBorder="1" applyAlignment="1">
      <alignment vertical="center"/>
      <protection/>
    </xf>
    <xf numFmtId="0" fontId="63" fillId="0" borderId="29" xfId="56" applyFont="1" applyFill="1" applyBorder="1" applyAlignment="1">
      <alignment horizontal="center" vertical="center"/>
      <protection/>
    </xf>
    <xf numFmtId="164" fontId="63" fillId="0" borderId="30" xfId="56" applyNumberFormat="1" applyFont="1" applyFill="1" applyBorder="1" applyAlignment="1">
      <alignment vertical="center"/>
      <protection/>
    </xf>
    <xf numFmtId="0" fontId="70" fillId="2" borderId="31" xfId="56" applyFont="1" applyFill="1" applyBorder="1" applyAlignment="1">
      <alignment horizontal="center" vertical="center"/>
      <protection/>
    </xf>
    <xf numFmtId="164" fontId="70" fillId="2" borderId="32" xfId="56" applyNumberFormat="1" applyFont="1" applyFill="1" applyBorder="1" applyAlignment="1">
      <alignment vertical="center"/>
      <protection/>
    </xf>
    <xf numFmtId="0" fontId="63" fillId="2" borderId="33" xfId="56" applyFont="1" applyFill="1" applyBorder="1" applyAlignment="1">
      <alignment horizontal="center" vertical="center"/>
      <protection/>
    </xf>
    <xf numFmtId="164" fontId="63" fillId="2" borderId="34" xfId="56" applyNumberFormat="1" applyFont="1" applyFill="1" applyBorder="1" applyAlignment="1">
      <alignment vertical="center"/>
      <protection/>
    </xf>
    <xf numFmtId="0" fontId="63" fillId="2" borderId="35" xfId="56" applyFont="1" applyFill="1" applyBorder="1" applyAlignment="1">
      <alignment horizontal="center" vertical="center"/>
      <protection/>
    </xf>
    <xf numFmtId="164" fontId="63" fillId="2" borderId="36" xfId="56" applyNumberFormat="1" applyFont="1" applyFill="1" applyBorder="1" applyAlignment="1">
      <alignment vertical="center"/>
      <protection/>
    </xf>
    <xf numFmtId="0" fontId="63" fillId="0" borderId="37" xfId="56" applyFont="1" applyFill="1" applyBorder="1" applyAlignment="1">
      <alignment horizontal="center" vertical="center"/>
      <protection/>
    </xf>
    <xf numFmtId="164" fontId="63" fillId="0" borderId="38" xfId="56" applyNumberFormat="1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horizontal="left"/>
      <protection/>
    </xf>
    <xf numFmtId="0" fontId="71" fillId="0" borderId="0" xfId="56" applyFont="1" applyAlignment="1">
      <alignment horizontal="centerContinuous"/>
      <protection/>
    </xf>
    <xf numFmtId="0" fontId="63" fillId="0" borderId="0" xfId="55" applyFont="1" applyAlignment="1">
      <alignment vertical="center"/>
      <protection/>
    </xf>
    <xf numFmtId="0" fontId="60" fillId="0" borderId="0" xfId="0" applyFont="1" applyAlignment="1">
      <alignment/>
    </xf>
    <xf numFmtId="0" fontId="63" fillId="0" borderId="0" xfId="55" applyFont="1" applyAlignment="1">
      <alignment/>
      <protection/>
    </xf>
    <xf numFmtId="0" fontId="72" fillId="34" borderId="0" xfId="46" applyFont="1" applyFill="1" applyBorder="1" applyAlignment="1">
      <alignment horizontal="left"/>
    </xf>
    <xf numFmtId="0" fontId="72" fillId="0" borderId="0" xfId="46" applyFont="1" applyAlignment="1">
      <alignment vertical="center"/>
    </xf>
    <xf numFmtId="0" fontId="72" fillId="0" borderId="0" xfId="46" applyFont="1" applyAlignment="1">
      <alignment/>
    </xf>
    <xf numFmtId="0" fontId="73" fillId="23" borderId="36" xfId="55" applyFont="1" applyFill="1" applyBorder="1" applyAlignment="1">
      <alignment horizontal="center" vertical="center" wrapText="1"/>
      <protection/>
    </xf>
    <xf numFmtId="0" fontId="73" fillId="23" borderId="39" xfId="55" applyFont="1" applyFill="1" applyBorder="1" applyAlignment="1">
      <alignment horizontal="center" vertical="center" wrapText="1"/>
      <protection/>
    </xf>
    <xf numFmtId="0" fontId="73" fillId="33" borderId="36" xfId="55" applyFont="1" applyFill="1" applyBorder="1" applyAlignment="1">
      <alignment horizontal="center" vertical="center" wrapText="1"/>
      <protection/>
    </xf>
    <xf numFmtId="0" fontId="73" fillId="33" borderId="39" xfId="55" applyFont="1" applyFill="1" applyBorder="1" applyAlignment="1">
      <alignment horizontal="center" vertical="center" wrapText="1"/>
      <protection/>
    </xf>
    <xf numFmtId="0" fontId="74" fillId="23" borderId="31" xfId="0" applyFont="1" applyFill="1" applyBorder="1" applyAlignment="1">
      <alignment horizontal="center" vertical="center" wrapText="1"/>
    </xf>
    <xf numFmtId="0" fontId="74" fillId="23" borderId="35" xfId="0" applyFont="1" applyFill="1" applyBorder="1" applyAlignment="1">
      <alignment horizontal="center" vertical="center" wrapText="1"/>
    </xf>
    <xf numFmtId="0" fontId="74" fillId="23" borderId="32" xfId="55" applyFont="1" applyFill="1" applyBorder="1" applyAlignment="1">
      <alignment horizontal="center" vertical="center" wrapText="1"/>
      <protection/>
    </xf>
    <xf numFmtId="0" fontId="74" fillId="23" borderId="40" xfId="55" applyFont="1" applyFill="1" applyBorder="1" applyAlignment="1">
      <alignment horizontal="center" vertical="center" wrapText="1"/>
      <protection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32" xfId="55" applyFont="1" applyFill="1" applyBorder="1" applyAlignment="1">
      <alignment horizontal="center" vertical="center" wrapText="1"/>
      <protection/>
    </xf>
    <xf numFmtId="0" fontId="74" fillId="33" borderId="4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Cuadros de Salida CNT 2001-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BP'!$C$6:$Q$6</c:f>
              <c:numCache/>
            </c:numRef>
          </c:val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BP'!$C$7:$Q$7</c:f>
              <c:numCache/>
            </c:numRef>
          </c:val>
        </c:ser>
        <c:overlap val="100"/>
        <c:gapWidth val="60"/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BP'!$C$12:$Q$12</c:f>
              <c:numCache/>
            </c:numRef>
          </c:val>
          <c:smooth val="0"/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BP'!$C$13:$Q$13</c:f>
              <c:numCache/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BP'!$C$6:$Q$6</c:f>
              <c:numCache/>
            </c:numRef>
          </c:val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BP'!$C$7:$Q$7</c:f>
              <c:numCache/>
            </c:numRef>
          </c:val>
        </c:ser>
        <c:overlap val="100"/>
        <c:gapWidth val="60"/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BP'!$C$12:$Q$12</c:f>
              <c:numCache/>
            </c:numRef>
          </c:val>
          <c:smooth val="0"/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BP'!$C$13:$Q$13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142875</xdr:rowOff>
    </xdr:from>
    <xdr:to>
      <xdr:col>7</xdr:col>
      <xdr:colOff>733425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361950" y="46291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142875</xdr:rowOff>
    </xdr:from>
    <xdr:to>
      <xdr:col>16</xdr:col>
      <xdr:colOff>752475</xdr:colOff>
      <xdr:row>36</xdr:row>
      <xdr:rowOff>85725</xdr:rowOff>
    </xdr:to>
    <xdr:graphicFrame>
      <xdr:nvGraphicFramePr>
        <xdr:cNvPr id="2" name="Gráfico 3"/>
        <xdr:cNvGraphicFramePr/>
      </xdr:nvGraphicFramePr>
      <xdr:xfrm>
        <a:off x="7248525" y="46291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104775</xdr:rowOff>
    </xdr:from>
    <xdr:to>
      <xdr:col>7</xdr:col>
      <xdr:colOff>733425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361950" y="45910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104775</xdr:rowOff>
    </xdr:from>
    <xdr:to>
      <xdr:col>16</xdr:col>
      <xdr:colOff>752475</xdr:colOff>
      <xdr:row>36</xdr:row>
      <xdr:rowOff>47625</xdr:rowOff>
    </xdr:to>
    <xdr:graphicFrame>
      <xdr:nvGraphicFramePr>
        <xdr:cNvPr id="2" name="Gráfico 2"/>
        <xdr:cNvGraphicFramePr/>
      </xdr:nvGraphicFramePr>
      <xdr:xfrm>
        <a:off x="7248525" y="45910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58" t="s">
        <v>14</v>
      </c>
      <c r="C5" s="60" t="s">
        <v>0</v>
      </c>
      <c r="D5" s="60"/>
      <c r="E5" s="60"/>
      <c r="F5" s="60" t="s">
        <v>2</v>
      </c>
      <c r="G5" s="60"/>
      <c r="H5" s="60"/>
      <c r="I5" s="60" t="s">
        <v>8</v>
      </c>
      <c r="J5" s="60"/>
      <c r="K5" s="61"/>
    </row>
    <row r="6" spans="2:11" s="27" customFormat="1" ht="29.25" customHeight="1">
      <c r="B6" s="59"/>
      <c r="C6" s="54" t="s">
        <v>15</v>
      </c>
      <c r="D6" s="54" t="s">
        <v>24</v>
      </c>
      <c r="E6" s="54" t="s">
        <v>3</v>
      </c>
      <c r="F6" s="54" t="s">
        <v>15</v>
      </c>
      <c r="G6" s="54" t="s">
        <v>5</v>
      </c>
      <c r="H6" s="54" t="s">
        <v>3</v>
      </c>
      <c r="I6" s="54" t="s">
        <v>15</v>
      </c>
      <c r="J6" s="54" t="s">
        <v>5</v>
      </c>
      <c r="K6" s="55" t="s">
        <v>3</v>
      </c>
    </row>
    <row r="7" spans="2:13" ht="14.25">
      <c r="B7" s="32">
        <v>2008</v>
      </c>
      <c r="C7" s="33">
        <f>+D7+E7</f>
        <v>8989.9653</v>
      </c>
      <c r="D7" s="33">
        <v>6763.951010000001</v>
      </c>
      <c r="E7" s="33">
        <v>2226.01429</v>
      </c>
      <c r="F7" s="33">
        <f>SUM(G7:H7)</f>
        <v>100</v>
      </c>
      <c r="G7" s="33">
        <f>+D7/$C7*100</f>
        <v>75.23890008785685</v>
      </c>
      <c r="H7" s="33">
        <f>+E7/$C7*100</f>
        <v>24.761099912143155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2275.6697599999998</v>
      </c>
      <c r="D8" s="35">
        <v>1657.02313</v>
      </c>
      <c r="E8" s="35">
        <v>618.64663</v>
      </c>
      <c r="F8" s="35">
        <f aca="true" t="shared" si="1" ref="F8:F71">SUM(G8:H8)</f>
        <v>100.00000000000001</v>
      </c>
      <c r="G8" s="35">
        <f aca="true" t="shared" si="2" ref="G8:H71">+D8/$C8*100</f>
        <v>72.8147448775696</v>
      </c>
      <c r="H8" s="35">
        <f t="shared" si="2"/>
        <v>27.18525512243042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2379.10714</v>
      </c>
      <c r="D9" s="35">
        <v>1869.50184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2354.32193</v>
      </c>
      <c r="D10" s="35">
        <v>1799.46217</v>
      </c>
      <c r="E10" s="35">
        <v>554.85976</v>
      </c>
      <c r="F10" s="35">
        <f t="shared" si="1"/>
        <v>99.99999999999999</v>
      </c>
      <c r="G10" s="35">
        <f t="shared" si="2"/>
        <v>76.43229020935127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1980.86647</v>
      </c>
      <c r="D11" s="37">
        <v>1437.96387</v>
      </c>
      <c r="E11" s="37">
        <v>542.9026</v>
      </c>
      <c r="F11" s="37">
        <f t="shared" si="1"/>
        <v>100.00000000000001</v>
      </c>
      <c r="G11" s="37">
        <f t="shared" si="2"/>
        <v>72.5926705195833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8427.85611</v>
      </c>
      <c r="D12" s="39">
        <v>6181.335510000001</v>
      </c>
      <c r="E12" s="39">
        <v>2246.5206</v>
      </c>
      <c r="F12" s="39">
        <f t="shared" si="1"/>
        <v>100</v>
      </c>
      <c r="G12" s="39">
        <f t="shared" si="2"/>
        <v>73.34410352195727</v>
      </c>
      <c r="H12" s="39">
        <f t="shared" si="2"/>
        <v>26.65589647804274</v>
      </c>
      <c r="I12" s="39">
        <f>+C12/C7*100-100</f>
        <v>-6.252629139736484</v>
      </c>
      <c r="J12" s="39">
        <f>+D12/D7*100-100</f>
        <v>-8.613538139744747</v>
      </c>
      <c r="K12" s="39">
        <f>+E12/E7*100-100</f>
        <v>0.9212119658045737</v>
      </c>
      <c r="L12" s="28"/>
      <c r="M12" s="28"/>
    </row>
    <row r="13" spans="2:13" ht="14.25">
      <c r="B13" s="40" t="s">
        <v>16</v>
      </c>
      <c r="C13" s="41">
        <f t="shared" si="0"/>
        <v>2128.08049</v>
      </c>
      <c r="D13" s="41">
        <v>1618.55281</v>
      </c>
      <c r="E13" s="41">
        <v>509.52768000000003</v>
      </c>
      <c r="F13" s="41">
        <f t="shared" si="1"/>
        <v>100</v>
      </c>
      <c r="G13" s="41">
        <f t="shared" si="2"/>
        <v>76.05693570359267</v>
      </c>
      <c r="H13" s="41">
        <f t="shared" si="2"/>
        <v>23.943064296407325</v>
      </c>
      <c r="I13" s="41">
        <f aca="true" t="shared" si="3" ref="I13:K28">+C13/C8*100-100</f>
        <v>-6.4855310992048345</v>
      </c>
      <c r="J13" s="41">
        <f t="shared" si="3"/>
        <v>-2.321652564982614</v>
      </c>
      <c r="K13" s="41">
        <f t="shared" si="3"/>
        <v>-17.638332564747003</v>
      </c>
      <c r="L13" s="28"/>
      <c r="M13" s="28"/>
    </row>
    <row r="14" spans="2:13" ht="14.25">
      <c r="B14" s="40" t="s">
        <v>17</v>
      </c>
      <c r="C14" s="41">
        <f t="shared" si="0"/>
        <v>2169.739</v>
      </c>
      <c r="D14" s="41">
        <v>1583.86273</v>
      </c>
      <c r="E14" s="41">
        <v>585.87627</v>
      </c>
      <c r="F14" s="41">
        <f t="shared" si="1"/>
        <v>100</v>
      </c>
      <c r="G14" s="41">
        <f t="shared" si="2"/>
        <v>72.99784582385254</v>
      </c>
      <c r="H14" s="41">
        <f t="shared" si="2"/>
        <v>27.002154176147453</v>
      </c>
      <c r="I14" s="41">
        <f t="shared" si="3"/>
        <v>-8.800282109194967</v>
      </c>
      <c r="J14" s="41">
        <f t="shared" si="3"/>
        <v>-15.278888947228836</v>
      </c>
      <c r="K14" s="41">
        <f t="shared" si="3"/>
        <v>14.966675189602626</v>
      </c>
      <c r="L14" s="28"/>
      <c r="M14" s="28"/>
    </row>
    <row r="15" spans="2:13" ht="14.25">
      <c r="B15" s="40" t="s">
        <v>18</v>
      </c>
      <c r="C15" s="41">
        <f t="shared" si="0"/>
        <v>2020.01336</v>
      </c>
      <c r="D15" s="41">
        <v>1460.53077</v>
      </c>
      <c r="E15" s="41">
        <v>559.48259</v>
      </c>
      <c r="F15" s="41">
        <f t="shared" si="1"/>
        <v>100</v>
      </c>
      <c r="G15" s="41">
        <f t="shared" si="2"/>
        <v>72.30302526315965</v>
      </c>
      <c r="H15" s="41">
        <f t="shared" si="2"/>
        <v>27.696974736840353</v>
      </c>
      <c r="I15" s="41">
        <f t="shared" si="3"/>
        <v>-14.199781505666905</v>
      </c>
      <c r="J15" s="41">
        <f t="shared" si="3"/>
        <v>-18.835150060420546</v>
      </c>
      <c r="K15" s="41">
        <f t="shared" si="3"/>
        <v>0.8331528673118953</v>
      </c>
      <c r="L15" s="28"/>
      <c r="M15" s="28"/>
    </row>
    <row r="16" spans="2:13" ht="14.25">
      <c r="B16" s="42" t="s">
        <v>19</v>
      </c>
      <c r="C16" s="43">
        <f t="shared" si="0"/>
        <v>2110.02326</v>
      </c>
      <c r="D16" s="43">
        <v>1518.3892</v>
      </c>
      <c r="E16" s="43">
        <v>591.63406</v>
      </c>
      <c r="F16" s="43">
        <f t="shared" si="1"/>
        <v>100</v>
      </c>
      <c r="G16" s="43">
        <f t="shared" si="2"/>
        <v>71.96078018590184</v>
      </c>
      <c r="H16" s="43">
        <f t="shared" si="2"/>
        <v>28.039219814098164</v>
      </c>
      <c r="I16" s="43">
        <f t="shared" si="3"/>
        <v>6.52021688266548</v>
      </c>
      <c r="J16" s="43">
        <f t="shared" si="3"/>
        <v>5.593000747647437</v>
      </c>
      <c r="K16" s="43">
        <f t="shared" si="3"/>
        <v>8.97609626478119</v>
      </c>
      <c r="L16" s="28"/>
      <c r="M16" s="28"/>
    </row>
    <row r="17" spans="2:13" ht="14.25">
      <c r="B17" s="32">
        <v>2010</v>
      </c>
      <c r="C17" s="33">
        <f t="shared" si="0"/>
        <v>9600.336780000001</v>
      </c>
      <c r="D17" s="33">
        <v>7195.611440000001</v>
      </c>
      <c r="E17" s="33">
        <v>2404.72534</v>
      </c>
      <c r="F17" s="33">
        <f t="shared" si="1"/>
        <v>99.99999999999999</v>
      </c>
      <c r="G17" s="33">
        <f t="shared" si="2"/>
        <v>74.951656435536</v>
      </c>
      <c r="H17" s="33">
        <f t="shared" si="2"/>
        <v>25.04834356446399</v>
      </c>
      <c r="I17" s="33">
        <f t="shared" si="3"/>
        <v>13.911968295339122</v>
      </c>
      <c r="J17" s="33">
        <f t="shared" si="3"/>
        <v>16.408685928132044</v>
      </c>
      <c r="K17" s="33">
        <f t="shared" si="3"/>
        <v>7.042211854189091</v>
      </c>
      <c r="L17" s="28"/>
      <c r="M17" s="28"/>
    </row>
    <row r="18" spans="2:13" ht="14.25">
      <c r="B18" s="34" t="s">
        <v>16</v>
      </c>
      <c r="C18" s="35">
        <f t="shared" si="0"/>
        <v>2455.56347</v>
      </c>
      <c r="D18" s="35">
        <v>1855.76314</v>
      </c>
      <c r="E18" s="35">
        <v>599.8003299999999</v>
      </c>
      <c r="F18" s="35">
        <f t="shared" si="1"/>
        <v>100</v>
      </c>
      <c r="G18" s="35">
        <f t="shared" si="2"/>
        <v>75.5738209446486</v>
      </c>
      <c r="H18" s="35">
        <f t="shared" si="2"/>
        <v>24.426179055351394</v>
      </c>
      <c r="I18" s="35">
        <f t="shared" si="3"/>
        <v>15.388655717622797</v>
      </c>
      <c r="J18" s="35">
        <f t="shared" si="3"/>
        <v>14.655705302565949</v>
      </c>
      <c r="K18" s="35">
        <f t="shared" si="3"/>
        <v>17.716927567114666</v>
      </c>
      <c r="L18" s="28"/>
      <c r="M18" s="28"/>
    </row>
    <row r="19" spans="2:13" ht="14.25">
      <c r="B19" s="34" t="s">
        <v>17</v>
      </c>
      <c r="C19" s="35">
        <f t="shared" si="0"/>
        <v>2454.0407699999996</v>
      </c>
      <c r="D19" s="35">
        <v>1890.06776</v>
      </c>
      <c r="E19" s="35">
        <v>563.9730099999999</v>
      </c>
      <c r="F19" s="35">
        <f t="shared" si="1"/>
        <v>100.00000000000001</v>
      </c>
      <c r="G19" s="35">
        <f t="shared" si="2"/>
        <v>77.0185965573832</v>
      </c>
      <c r="H19" s="35">
        <f t="shared" si="2"/>
        <v>22.981403442616806</v>
      </c>
      <c r="I19" s="35">
        <f t="shared" si="3"/>
        <v>13.103040043065064</v>
      </c>
      <c r="J19" s="35">
        <f t="shared" si="3"/>
        <v>19.332801018684222</v>
      </c>
      <c r="K19" s="35">
        <f t="shared" si="3"/>
        <v>-3.7385470485090764</v>
      </c>
      <c r="L19" s="28"/>
      <c r="M19" s="28"/>
    </row>
    <row r="20" spans="2:13" ht="14.25">
      <c r="B20" s="34" t="s">
        <v>18</v>
      </c>
      <c r="C20" s="35">
        <f t="shared" si="0"/>
        <v>2186.6298</v>
      </c>
      <c r="D20" s="35">
        <v>1584.17892</v>
      </c>
      <c r="E20" s="35">
        <v>602.4508800000001</v>
      </c>
      <c r="F20" s="35">
        <f t="shared" si="1"/>
        <v>100</v>
      </c>
      <c r="G20" s="35">
        <f t="shared" si="2"/>
        <v>72.44842817014568</v>
      </c>
      <c r="H20" s="35">
        <f t="shared" si="2"/>
        <v>27.551571829854325</v>
      </c>
      <c r="I20" s="35">
        <f t="shared" si="3"/>
        <v>8.248284060853933</v>
      </c>
      <c r="J20" s="35">
        <f t="shared" si="3"/>
        <v>8.465973640527949</v>
      </c>
      <c r="K20" s="35">
        <f t="shared" si="3"/>
        <v>7.680004841616281</v>
      </c>
      <c r="L20" s="28"/>
      <c r="M20" s="28"/>
    </row>
    <row r="21" spans="2:13" ht="14.25">
      <c r="B21" s="36" t="s">
        <v>19</v>
      </c>
      <c r="C21" s="37">
        <f t="shared" si="0"/>
        <v>2504.10274</v>
      </c>
      <c r="D21" s="37">
        <v>1865.60162</v>
      </c>
      <c r="E21" s="37">
        <v>638.50112</v>
      </c>
      <c r="F21" s="37">
        <f t="shared" si="1"/>
        <v>100.00000000000001</v>
      </c>
      <c r="G21" s="37">
        <f t="shared" si="2"/>
        <v>74.50180019370931</v>
      </c>
      <c r="H21" s="37">
        <f t="shared" si="2"/>
        <v>25.4981998062907</v>
      </c>
      <c r="I21" s="37">
        <f t="shared" si="3"/>
        <v>18.676546722048926</v>
      </c>
      <c r="J21" s="37">
        <f t="shared" si="3"/>
        <v>22.86715553561629</v>
      </c>
      <c r="K21" s="37">
        <f t="shared" si="3"/>
        <v>7.921629799339144</v>
      </c>
      <c r="L21" s="28"/>
      <c r="M21" s="28"/>
    </row>
    <row r="22" spans="2:13" ht="14.25">
      <c r="B22" s="38">
        <v>2011</v>
      </c>
      <c r="C22" s="39">
        <f t="shared" si="0"/>
        <v>11561.04317</v>
      </c>
      <c r="D22" s="39">
        <v>8968.69878</v>
      </c>
      <c r="E22" s="39">
        <v>2592.34439</v>
      </c>
      <c r="F22" s="39">
        <f t="shared" si="1"/>
        <v>100</v>
      </c>
      <c r="G22" s="39">
        <f t="shared" si="2"/>
        <v>77.57689897113325</v>
      </c>
      <c r="H22" s="39">
        <f t="shared" si="2"/>
        <v>22.423101028866757</v>
      </c>
      <c r="I22" s="39">
        <f t="shared" si="3"/>
        <v>20.423308420644787</v>
      </c>
      <c r="J22" s="39">
        <f t="shared" si="3"/>
        <v>24.6412324343072</v>
      </c>
      <c r="K22" s="39">
        <f t="shared" si="3"/>
        <v>7.8020989291026694</v>
      </c>
      <c r="L22" s="28"/>
      <c r="M22" s="28"/>
    </row>
    <row r="23" spans="2:13" ht="14.25">
      <c r="B23" s="40" t="s">
        <v>16</v>
      </c>
      <c r="C23" s="41">
        <f t="shared" si="0"/>
        <v>3003.0590300000003</v>
      </c>
      <c r="D23" s="41">
        <v>2375.48057</v>
      </c>
      <c r="E23" s="41">
        <v>627.57846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3"/>
        <v>22.296127413884363</v>
      </c>
      <c r="J23" s="41">
        <f t="shared" si="3"/>
        <v>28.005590735033138</v>
      </c>
      <c r="K23" s="41">
        <f t="shared" si="3"/>
        <v>4.631229529333552</v>
      </c>
      <c r="L23" s="28"/>
      <c r="M23" s="28"/>
    </row>
    <row r="24" spans="2:13" ht="14.25">
      <c r="B24" s="40" t="s">
        <v>17</v>
      </c>
      <c r="C24" s="41">
        <f t="shared" si="0"/>
        <v>2922.36687</v>
      </c>
      <c r="D24" s="41">
        <v>2336.09069</v>
      </c>
      <c r="E24" s="41">
        <v>586.27618</v>
      </c>
      <c r="F24" s="41">
        <f t="shared" si="1"/>
        <v>100</v>
      </c>
      <c r="G24" s="41">
        <f t="shared" si="2"/>
        <v>79.9383100726159</v>
      </c>
      <c r="H24" s="41">
        <f t="shared" si="2"/>
        <v>20.061689927384098</v>
      </c>
      <c r="I24" s="41">
        <f t="shared" si="3"/>
        <v>19.083876100395855</v>
      </c>
      <c r="J24" s="41">
        <f t="shared" si="3"/>
        <v>23.598250784405735</v>
      </c>
      <c r="K24" s="41">
        <f t="shared" si="3"/>
        <v>3.9546520142869923</v>
      </c>
      <c r="L24" s="28"/>
      <c r="M24" s="28"/>
    </row>
    <row r="25" spans="2:13" ht="14.25">
      <c r="B25" s="40" t="s">
        <v>18</v>
      </c>
      <c r="C25" s="41">
        <f t="shared" si="0"/>
        <v>2808.5438799999997</v>
      </c>
      <c r="D25" s="41">
        <v>2113.40633</v>
      </c>
      <c r="E25" s="41">
        <v>695.13755</v>
      </c>
      <c r="F25" s="41">
        <f t="shared" si="1"/>
        <v>100</v>
      </c>
      <c r="G25" s="41">
        <f t="shared" si="2"/>
        <v>75.249183217319</v>
      </c>
      <c r="H25" s="41">
        <f t="shared" si="2"/>
        <v>24.750816782681</v>
      </c>
      <c r="I25" s="41">
        <f t="shared" si="3"/>
        <v>28.441672202583163</v>
      </c>
      <c r="J25" s="41">
        <f t="shared" si="3"/>
        <v>33.407047860477775</v>
      </c>
      <c r="K25" s="41">
        <f t="shared" si="3"/>
        <v>15.384933955113468</v>
      </c>
      <c r="L25" s="28"/>
      <c r="M25" s="28"/>
    </row>
    <row r="26" spans="2:13" ht="14.25">
      <c r="B26" s="42" t="s">
        <v>19</v>
      </c>
      <c r="C26" s="43">
        <f t="shared" si="0"/>
        <v>2827.0733900000005</v>
      </c>
      <c r="D26" s="43">
        <v>2143.72119</v>
      </c>
      <c r="E26" s="43">
        <v>683.3522</v>
      </c>
      <c r="F26" s="43">
        <f t="shared" si="1"/>
        <v>99.99999999999999</v>
      </c>
      <c r="G26" s="43">
        <f t="shared" si="2"/>
        <v>75.8282822647204</v>
      </c>
      <c r="H26" s="43">
        <f t="shared" si="2"/>
        <v>24.17171773527959</v>
      </c>
      <c r="I26" s="43">
        <f t="shared" si="3"/>
        <v>12.897659702253293</v>
      </c>
      <c r="J26" s="43">
        <f t="shared" si="3"/>
        <v>14.90776846559558</v>
      </c>
      <c r="K26" s="43">
        <f t="shared" si="3"/>
        <v>7.024432470846719</v>
      </c>
      <c r="L26" s="28"/>
      <c r="M26" s="28"/>
    </row>
    <row r="27" spans="2:13" ht="14.25">
      <c r="B27" s="32">
        <v>2012</v>
      </c>
      <c r="C27" s="33">
        <f t="shared" si="0"/>
        <v>11374.90395</v>
      </c>
      <c r="D27" s="33">
        <v>8579.63957</v>
      </c>
      <c r="E27" s="33">
        <v>2795.2643799999996</v>
      </c>
      <c r="F27" s="33">
        <f t="shared" si="1"/>
        <v>100</v>
      </c>
      <c r="G27" s="33">
        <f t="shared" si="2"/>
        <v>75.42603970735067</v>
      </c>
      <c r="H27" s="33">
        <f t="shared" si="2"/>
        <v>24.573960292649325</v>
      </c>
      <c r="I27" s="33">
        <f t="shared" si="3"/>
        <v>-1.6100555742497136</v>
      </c>
      <c r="J27" s="33">
        <f t="shared" si="3"/>
        <v>-4.337967185023487</v>
      </c>
      <c r="K27" s="33">
        <f t="shared" si="3"/>
        <v>7.827663283580904</v>
      </c>
      <c r="L27" s="28"/>
      <c r="M27" s="28"/>
    </row>
    <row r="28" spans="2:13" ht="14.25">
      <c r="B28" s="34" t="s">
        <v>16</v>
      </c>
      <c r="C28" s="35">
        <f t="shared" si="0"/>
        <v>2995.6573399999997</v>
      </c>
      <c r="D28" s="35">
        <v>2316.41414</v>
      </c>
      <c r="E28" s="35">
        <v>679.2432</v>
      </c>
      <c r="F28" s="35">
        <f t="shared" si="1"/>
        <v>100</v>
      </c>
      <c r="G28" s="35">
        <f t="shared" si="2"/>
        <v>77.32573779616597</v>
      </c>
      <c r="H28" s="35">
        <f t="shared" si="2"/>
        <v>22.674262203834036</v>
      </c>
      <c r="I28" s="35">
        <f t="shared" si="3"/>
        <v>-0.24647167858037733</v>
      </c>
      <c r="J28" s="35">
        <f t="shared" si="3"/>
        <v>-2.4865044465507964</v>
      </c>
      <c r="K28" s="35">
        <f t="shared" si="3"/>
        <v>8.232395356590175</v>
      </c>
      <c r="L28" s="28"/>
      <c r="M28" s="28"/>
    </row>
    <row r="29" spans="2:13" ht="14.25">
      <c r="B29" s="34" t="s">
        <v>17</v>
      </c>
      <c r="C29" s="35">
        <f t="shared" si="0"/>
        <v>2852.47334</v>
      </c>
      <c r="D29" s="35">
        <v>2216.09389</v>
      </c>
      <c r="E29" s="35">
        <v>636.3794499999999</v>
      </c>
      <c r="F29" s="35">
        <f t="shared" si="1"/>
        <v>100</v>
      </c>
      <c r="G29" s="35">
        <f t="shared" si="2"/>
        <v>77.69025774663332</v>
      </c>
      <c r="H29" s="35">
        <f t="shared" si="2"/>
        <v>22.309742253366686</v>
      </c>
      <c r="I29" s="35">
        <f aca="true" t="shared" si="4" ref="I29:K44">+C29/C24*100-100</f>
        <v>-2.3916754161670326</v>
      </c>
      <c r="J29" s="35">
        <f t="shared" si="4"/>
        <v>-5.136649896070594</v>
      </c>
      <c r="K29" s="35">
        <f t="shared" si="4"/>
        <v>8.546018362881469</v>
      </c>
      <c r="L29" s="28"/>
      <c r="M29" s="28"/>
    </row>
    <row r="30" spans="2:13" ht="14.25">
      <c r="B30" s="34" t="s">
        <v>18</v>
      </c>
      <c r="C30" s="35">
        <f t="shared" si="0"/>
        <v>2769.64149</v>
      </c>
      <c r="D30" s="35">
        <v>2027.25312</v>
      </c>
      <c r="E30" s="35">
        <v>742.3883700000001</v>
      </c>
      <c r="F30" s="35">
        <f t="shared" si="1"/>
        <v>100.00000000000001</v>
      </c>
      <c r="G30" s="35">
        <f t="shared" si="2"/>
        <v>73.19550661410695</v>
      </c>
      <c r="H30" s="35">
        <f t="shared" si="2"/>
        <v>26.804493385893064</v>
      </c>
      <c r="I30" s="35">
        <f t="shared" si="4"/>
        <v>-1.38514446140681</v>
      </c>
      <c r="J30" s="35">
        <f t="shared" si="4"/>
        <v>-4.076509508703879</v>
      </c>
      <c r="K30" s="35">
        <f t="shared" si="4"/>
        <v>6.797333851408254</v>
      </c>
      <c r="L30" s="28"/>
      <c r="M30" s="28"/>
    </row>
    <row r="31" spans="2:13" ht="14.25">
      <c r="B31" s="36" t="s">
        <v>19</v>
      </c>
      <c r="C31" s="37">
        <f t="shared" si="0"/>
        <v>2757.1317799999997</v>
      </c>
      <c r="D31" s="37">
        <v>2019.87842</v>
      </c>
      <c r="E31" s="37">
        <v>737.2533599999999</v>
      </c>
      <c r="F31" s="37">
        <f t="shared" si="1"/>
        <v>100.00000000000001</v>
      </c>
      <c r="G31" s="37">
        <f t="shared" si="2"/>
        <v>73.26013339848414</v>
      </c>
      <c r="H31" s="37">
        <f t="shared" si="2"/>
        <v>26.73986660151587</v>
      </c>
      <c r="I31" s="37">
        <f t="shared" si="4"/>
        <v>-2.4739934324803983</v>
      </c>
      <c r="J31" s="37">
        <f t="shared" si="4"/>
        <v>-5.776999853231857</v>
      </c>
      <c r="K31" s="37">
        <f t="shared" si="4"/>
        <v>7.88775685510339</v>
      </c>
      <c r="L31" s="28"/>
      <c r="M31" s="28"/>
    </row>
    <row r="32" spans="2:13" ht="14.25">
      <c r="B32" s="38">
        <v>2013</v>
      </c>
      <c r="C32" s="39">
        <f t="shared" si="0"/>
        <v>11660.25184367476</v>
      </c>
      <c r="D32" s="39">
        <v>8663.10703</v>
      </c>
      <c r="E32" s="39">
        <v>2997.1448136747613</v>
      </c>
      <c r="F32" s="39">
        <f t="shared" si="1"/>
        <v>100</v>
      </c>
      <c r="G32" s="39">
        <f t="shared" si="2"/>
        <v>74.29605420314658</v>
      </c>
      <c r="H32" s="39">
        <f t="shared" si="2"/>
        <v>25.703945796853418</v>
      </c>
      <c r="I32" s="39">
        <f t="shared" si="4"/>
        <v>2.5085740937158363</v>
      </c>
      <c r="J32" s="39">
        <f t="shared" si="4"/>
        <v>0.9728550869649126</v>
      </c>
      <c r="K32" s="39">
        <f t="shared" si="4"/>
        <v>7.222230395064159</v>
      </c>
      <c r="L32" s="28"/>
      <c r="M32" s="28"/>
    </row>
    <row r="33" spans="2:13" ht="14.25">
      <c r="B33" s="40" t="s">
        <v>16</v>
      </c>
      <c r="C33" s="41">
        <f t="shared" si="0"/>
        <v>3040.7588217000293</v>
      </c>
      <c r="D33" s="41">
        <v>2290.28907</v>
      </c>
      <c r="E33" s="41">
        <v>750.4697517000293</v>
      </c>
      <c r="F33" s="41">
        <f t="shared" si="1"/>
        <v>99.99999999999999</v>
      </c>
      <c r="G33" s="41">
        <f t="shared" si="2"/>
        <v>75.31965552991616</v>
      </c>
      <c r="H33" s="41">
        <f t="shared" si="2"/>
        <v>24.680344470083824</v>
      </c>
      <c r="I33" s="41">
        <f t="shared" si="4"/>
        <v>1.5055621047776384</v>
      </c>
      <c r="J33" s="41">
        <f t="shared" si="4"/>
        <v>-1.1278238009719672</v>
      </c>
      <c r="K33" s="41">
        <f t="shared" si="4"/>
        <v>10.486163380072</v>
      </c>
      <c r="L33" s="28"/>
      <c r="M33" s="28"/>
    </row>
    <row r="34" spans="2:13" ht="14.25">
      <c r="B34" s="40" t="s">
        <v>17</v>
      </c>
      <c r="C34" s="41">
        <f t="shared" si="0"/>
        <v>2989.658457414987</v>
      </c>
      <c r="D34" s="41">
        <v>2307.83435</v>
      </c>
      <c r="E34" s="41">
        <v>681.8241074149869</v>
      </c>
      <c r="F34" s="41">
        <f t="shared" si="1"/>
        <v>100</v>
      </c>
      <c r="G34" s="41">
        <f t="shared" si="2"/>
        <v>77.19391304635757</v>
      </c>
      <c r="H34" s="41">
        <f t="shared" si="2"/>
        <v>22.806086953642428</v>
      </c>
      <c r="I34" s="41">
        <f t="shared" si="4"/>
        <v>4.8093391616058625</v>
      </c>
      <c r="J34" s="41">
        <f t="shared" si="4"/>
        <v>4.139737057801284</v>
      </c>
      <c r="K34" s="41">
        <f t="shared" si="4"/>
        <v>7.141125851091985</v>
      </c>
      <c r="L34" s="28"/>
      <c r="M34" s="28"/>
    </row>
    <row r="35" spans="2:13" ht="14.25">
      <c r="B35" s="40" t="s">
        <v>18</v>
      </c>
      <c r="C35" s="41">
        <f t="shared" si="0"/>
        <v>2770.8697463727785</v>
      </c>
      <c r="D35" s="41">
        <v>2005.88163</v>
      </c>
      <c r="E35" s="41">
        <v>764.9881163727782</v>
      </c>
      <c r="F35" s="41">
        <f t="shared" si="1"/>
        <v>99.99999999999999</v>
      </c>
      <c r="G35" s="41">
        <f t="shared" si="2"/>
        <v>72.39176914128893</v>
      </c>
      <c r="H35" s="41">
        <f t="shared" si="2"/>
        <v>27.608230858711057</v>
      </c>
      <c r="I35" s="41">
        <f t="shared" si="4"/>
        <v>0.044347124969547735</v>
      </c>
      <c r="J35" s="41">
        <f t="shared" si="4"/>
        <v>-1.0542092543431352</v>
      </c>
      <c r="K35" s="41">
        <f t="shared" si="4"/>
        <v>3.044194559887586</v>
      </c>
      <c r="L35" s="28"/>
      <c r="M35" s="28"/>
    </row>
    <row r="36" spans="2:13" ht="14.25">
      <c r="B36" s="42" t="s">
        <v>19</v>
      </c>
      <c r="C36" s="43">
        <f t="shared" si="0"/>
        <v>2858.9648181869666</v>
      </c>
      <c r="D36" s="43">
        <v>2059.10198</v>
      </c>
      <c r="E36" s="43">
        <v>799.8628381869665</v>
      </c>
      <c r="F36" s="43">
        <f t="shared" si="1"/>
        <v>100</v>
      </c>
      <c r="G36" s="43">
        <f t="shared" si="2"/>
        <v>72.0226414435486</v>
      </c>
      <c r="H36" s="43">
        <f t="shared" si="2"/>
        <v>27.977358556451403</v>
      </c>
      <c r="I36" s="43">
        <f t="shared" si="4"/>
        <v>3.6934410943160145</v>
      </c>
      <c r="J36" s="43">
        <f t="shared" si="4"/>
        <v>1.9418772739796708</v>
      </c>
      <c r="K36" s="43">
        <f t="shared" si="4"/>
        <v>8.492260813428729</v>
      </c>
      <c r="L36" s="28"/>
      <c r="M36" s="28"/>
    </row>
    <row r="37" spans="2:13" ht="14.25">
      <c r="B37" s="32">
        <v>2014</v>
      </c>
      <c r="C37" s="33">
        <f t="shared" si="0"/>
        <v>12571.944158390272</v>
      </c>
      <c r="D37" s="33">
        <v>9375.33005</v>
      </c>
      <c r="E37" s="33">
        <v>3196.614108390271</v>
      </c>
      <c r="F37" s="33">
        <f t="shared" si="1"/>
        <v>100.00000000000001</v>
      </c>
      <c r="G37" s="33">
        <f t="shared" si="2"/>
        <v>74.57343058386947</v>
      </c>
      <c r="H37" s="33">
        <f t="shared" si="2"/>
        <v>25.426569416130544</v>
      </c>
      <c r="I37" s="33">
        <f t="shared" si="4"/>
        <v>7.818804661668352</v>
      </c>
      <c r="J37" s="33">
        <f t="shared" si="4"/>
        <v>8.22133464972326</v>
      </c>
      <c r="K37" s="33">
        <f t="shared" si="4"/>
        <v>6.655310541066029</v>
      </c>
      <c r="L37" s="28"/>
      <c r="M37" s="28"/>
    </row>
    <row r="38" spans="2:13" ht="14.25">
      <c r="B38" s="34" t="s">
        <v>16</v>
      </c>
      <c r="C38" s="35">
        <f t="shared" si="0"/>
        <v>3116.3228253875072</v>
      </c>
      <c r="D38" s="35">
        <v>2312.77284</v>
      </c>
      <c r="E38" s="35">
        <v>803.5499853875071</v>
      </c>
      <c r="F38" s="35">
        <f t="shared" si="1"/>
        <v>100</v>
      </c>
      <c r="G38" s="35">
        <f t="shared" si="2"/>
        <v>74.21480281691973</v>
      </c>
      <c r="H38" s="35">
        <f t="shared" si="2"/>
        <v>25.785197183080278</v>
      </c>
      <c r="I38" s="35">
        <f t="shared" si="4"/>
        <v>2.485037719802847</v>
      </c>
      <c r="J38" s="35">
        <f t="shared" si="4"/>
        <v>0.9817000960494511</v>
      </c>
      <c r="K38" s="35">
        <f t="shared" si="4"/>
        <v>7.072934461014043</v>
      </c>
      <c r="L38" s="28"/>
      <c r="M38" s="28"/>
    </row>
    <row r="39" spans="2:13" ht="14.25">
      <c r="B39" s="34" t="s">
        <v>17</v>
      </c>
      <c r="C39" s="35">
        <f t="shared" si="0"/>
        <v>3186.5205274456375</v>
      </c>
      <c r="D39" s="35">
        <v>2432.92592</v>
      </c>
      <c r="E39" s="35">
        <v>753.5946074456372</v>
      </c>
      <c r="F39" s="35">
        <f t="shared" si="1"/>
        <v>100</v>
      </c>
      <c r="G39" s="35">
        <f t="shared" si="2"/>
        <v>76.35054910348467</v>
      </c>
      <c r="H39" s="35">
        <f t="shared" si="2"/>
        <v>23.649450896515326</v>
      </c>
      <c r="I39" s="35">
        <f t="shared" si="4"/>
        <v>6.584767886859822</v>
      </c>
      <c r="J39" s="35">
        <f t="shared" si="4"/>
        <v>5.420301071435233</v>
      </c>
      <c r="K39" s="35">
        <f t="shared" si="4"/>
        <v>10.52624852218193</v>
      </c>
      <c r="L39" s="28"/>
      <c r="M39" s="28"/>
    </row>
    <row r="40" spans="2:13" ht="14.25">
      <c r="B40" s="34" t="s">
        <v>18</v>
      </c>
      <c r="C40" s="35">
        <f t="shared" si="0"/>
        <v>3142.1279123329537</v>
      </c>
      <c r="D40" s="35">
        <v>2324.73718</v>
      </c>
      <c r="E40" s="35">
        <v>817.3907323329536</v>
      </c>
      <c r="F40" s="35">
        <f t="shared" si="1"/>
        <v>100</v>
      </c>
      <c r="G40" s="35">
        <f t="shared" si="2"/>
        <v>73.98607710638805</v>
      </c>
      <c r="H40" s="35">
        <f t="shared" si="2"/>
        <v>26.01392289361195</v>
      </c>
      <c r="I40" s="35">
        <f t="shared" si="4"/>
        <v>13.398614873404725</v>
      </c>
      <c r="J40" s="35">
        <f t="shared" si="4"/>
        <v>15.896030215900623</v>
      </c>
      <c r="K40" s="35">
        <f t="shared" si="4"/>
        <v>6.850121569030961</v>
      </c>
      <c r="L40" s="28"/>
      <c r="M40" s="28"/>
    </row>
    <row r="41" spans="2:13" ht="14.25">
      <c r="B41" s="36" t="s">
        <v>19</v>
      </c>
      <c r="C41" s="37">
        <f t="shared" si="0"/>
        <v>3126.9728932241733</v>
      </c>
      <c r="D41" s="37">
        <v>2304.89411</v>
      </c>
      <c r="E41" s="37">
        <v>822.0787832241729</v>
      </c>
      <c r="F41" s="37">
        <f t="shared" si="1"/>
        <v>99.99999999999999</v>
      </c>
      <c r="G41" s="37">
        <f t="shared" si="2"/>
        <v>73.71007644468128</v>
      </c>
      <c r="H41" s="37">
        <f t="shared" si="2"/>
        <v>26.289923555318705</v>
      </c>
      <c r="I41" s="37">
        <f t="shared" si="4"/>
        <v>9.374304759971338</v>
      </c>
      <c r="J41" s="37">
        <f t="shared" si="4"/>
        <v>11.936860456032392</v>
      </c>
      <c r="K41" s="37">
        <f t="shared" si="4"/>
        <v>2.7774693330625126</v>
      </c>
      <c r="L41" s="28"/>
      <c r="M41" s="28"/>
    </row>
    <row r="42" spans="2:13" ht="14.25">
      <c r="B42" s="38">
        <v>2015</v>
      </c>
      <c r="C42" s="39">
        <f t="shared" si="0"/>
        <v>12327.469538390731</v>
      </c>
      <c r="D42" s="39">
        <v>9084.88304</v>
      </c>
      <c r="E42" s="39">
        <v>3242.5864983907295</v>
      </c>
      <c r="F42" s="39">
        <f t="shared" si="1"/>
        <v>100</v>
      </c>
      <c r="G42" s="39">
        <f t="shared" si="2"/>
        <v>73.69625219277542</v>
      </c>
      <c r="H42" s="39">
        <f t="shared" si="2"/>
        <v>26.303747807224575</v>
      </c>
      <c r="I42" s="39">
        <f t="shared" si="4"/>
        <v>-1.9446047239748765</v>
      </c>
      <c r="J42" s="39">
        <f t="shared" si="4"/>
        <v>-3.0979923741458038</v>
      </c>
      <c r="K42" s="39">
        <f t="shared" si="4"/>
        <v>1.438158890677272</v>
      </c>
      <c r="L42" s="28"/>
      <c r="M42" s="28"/>
    </row>
    <row r="43" spans="2:13" ht="14.25">
      <c r="B43" s="40" t="s">
        <v>16</v>
      </c>
      <c r="C43" s="41">
        <f t="shared" si="0"/>
        <v>3175.8930814671876</v>
      </c>
      <c r="D43" s="41">
        <v>2382.87335</v>
      </c>
      <c r="E43" s="41">
        <v>793.0197314671877</v>
      </c>
      <c r="F43" s="41">
        <f t="shared" si="1"/>
        <v>100</v>
      </c>
      <c r="G43" s="41">
        <f t="shared" si="2"/>
        <v>75.03002427585405</v>
      </c>
      <c r="H43" s="41">
        <f t="shared" si="2"/>
        <v>24.969975724145957</v>
      </c>
      <c r="I43" s="41">
        <f t="shared" si="4"/>
        <v>1.911556004223442</v>
      </c>
      <c r="J43" s="41">
        <f t="shared" si="4"/>
        <v>3.0310157914168485</v>
      </c>
      <c r="K43" s="41">
        <f t="shared" si="4"/>
        <v>-1.3104665685783345</v>
      </c>
      <c r="L43" s="28"/>
      <c r="M43" s="28"/>
    </row>
    <row r="44" spans="2:13" ht="14.25">
      <c r="B44" s="40" t="s">
        <v>17</v>
      </c>
      <c r="C44" s="41">
        <f t="shared" si="0"/>
        <v>3192.717570308416</v>
      </c>
      <c r="D44" s="41">
        <v>2421.22813</v>
      </c>
      <c r="E44" s="41">
        <v>771.4894403084161</v>
      </c>
      <c r="F44" s="41">
        <f t="shared" si="1"/>
        <v>100</v>
      </c>
      <c r="G44" s="41">
        <f t="shared" si="2"/>
        <v>75.83596345999717</v>
      </c>
      <c r="H44" s="41">
        <f t="shared" si="2"/>
        <v>24.16403654000283</v>
      </c>
      <c r="I44" s="41">
        <f t="shared" si="4"/>
        <v>0.1944767908884586</v>
      </c>
      <c r="J44" s="41">
        <f t="shared" si="4"/>
        <v>-0.4808115982421839</v>
      </c>
      <c r="K44" s="41">
        <f t="shared" si="4"/>
        <v>2.374596724283194</v>
      </c>
      <c r="L44" s="28"/>
      <c r="M44" s="28"/>
    </row>
    <row r="45" spans="2:13" ht="14.25">
      <c r="B45" s="40" t="s">
        <v>18</v>
      </c>
      <c r="C45" s="41">
        <f t="shared" si="0"/>
        <v>3050.995268737196</v>
      </c>
      <c r="D45" s="41">
        <v>2222.60892</v>
      </c>
      <c r="E45" s="41">
        <v>828.3863487371959</v>
      </c>
      <c r="F45" s="41">
        <f t="shared" si="1"/>
        <v>100</v>
      </c>
      <c r="G45" s="41">
        <f t="shared" si="2"/>
        <v>72.84865180797006</v>
      </c>
      <c r="H45" s="41">
        <f t="shared" si="2"/>
        <v>27.15134819202995</v>
      </c>
      <c r="I45" s="41">
        <f aca="true" t="shared" si="5" ref="I45:K60">+C45/C40*100-100</f>
        <v>-2.9003479851364062</v>
      </c>
      <c r="J45" s="41">
        <f t="shared" si="5"/>
        <v>-4.393109934259314</v>
      </c>
      <c r="K45" s="41">
        <f t="shared" si="5"/>
        <v>1.3452093312655222</v>
      </c>
      <c r="L45" s="28"/>
      <c r="M45" s="28"/>
    </row>
    <row r="46" spans="2:13" ht="14.25">
      <c r="B46" s="42" t="s">
        <v>19</v>
      </c>
      <c r="C46" s="43">
        <f t="shared" si="0"/>
        <v>2907.8636178779298</v>
      </c>
      <c r="D46" s="43">
        <v>2058.17264</v>
      </c>
      <c r="E46" s="43">
        <v>849.69097787793</v>
      </c>
      <c r="F46" s="43">
        <f t="shared" si="1"/>
        <v>99.99999999999999</v>
      </c>
      <c r="G46" s="43">
        <f t="shared" si="2"/>
        <v>70.77954507034244</v>
      </c>
      <c r="H46" s="43">
        <f t="shared" si="2"/>
        <v>29.220454929657553</v>
      </c>
      <c r="I46" s="43">
        <f t="shared" si="5"/>
        <v>-7.007073064849095</v>
      </c>
      <c r="J46" s="43">
        <f t="shared" si="5"/>
        <v>-10.704243155014197</v>
      </c>
      <c r="K46" s="43">
        <f t="shared" si="5"/>
        <v>3.358825847014657</v>
      </c>
      <c r="L46" s="28"/>
      <c r="M46" s="28"/>
    </row>
    <row r="47" spans="2:13" ht="14.25">
      <c r="B47" s="32">
        <v>2016</v>
      </c>
      <c r="C47" s="33">
        <f t="shared" si="0"/>
        <v>12386.653928</v>
      </c>
      <c r="D47" s="33">
        <v>8972.542239999999</v>
      </c>
      <c r="E47" s="33">
        <v>3414.111688</v>
      </c>
      <c r="F47" s="33">
        <f t="shared" si="1"/>
        <v>100</v>
      </c>
      <c r="G47" s="33">
        <f t="shared" si="2"/>
        <v>72.43717546445365</v>
      </c>
      <c r="H47" s="33">
        <f t="shared" si="2"/>
        <v>27.562824535546355</v>
      </c>
      <c r="I47" s="33">
        <f t="shared" si="5"/>
        <v>0.4801016901721482</v>
      </c>
      <c r="J47" s="33">
        <f t="shared" si="5"/>
        <v>-1.2365684787066016</v>
      </c>
      <c r="K47" s="33">
        <f t="shared" si="5"/>
        <v>5.2897645041819885</v>
      </c>
      <c r="L47" s="28"/>
      <c r="M47" s="28"/>
    </row>
    <row r="48" spans="2:13" ht="14.25">
      <c r="B48" s="34" t="s">
        <v>16</v>
      </c>
      <c r="C48" s="35">
        <f t="shared" si="0"/>
        <v>3112.1570852025598</v>
      </c>
      <c r="D48" s="35">
        <v>2239.02305</v>
      </c>
      <c r="E48" s="35">
        <v>873.1340352025599</v>
      </c>
      <c r="F48" s="35">
        <f t="shared" si="1"/>
        <v>100</v>
      </c>
      <c r="G48" s="35">
        <f t="shared" si="2"/>
        <v>71.94440989646476</v>
      </c>
      <c r="H48" s="35">
        <f t="shared" si="2"/>
        <v>28.055590103535234</v>
      </c>
      <c r="I48" s="35">
        <f t="shared" si="5"/>
        <v>-2.0068684502182066</v>
      </c>
      <c r="J48" s="35">
        <f t="shared" si="5"/>
        <v>-6.036842033589409</v>
      </c>
      <c r="K48" s="35">
        <f t="shared" si="5"/>
        <v>10.102435104250247</v>
      </c>
      <c r="L48" s="28"/>
      <c r="M48" s="28"/>
    </row>
    <row r="49" spans="2:13" ht="14.25">
      <c r="B49" s="34" t="s">
        <v>17</v>
      </c>
      <c r="C49" s="35">
        <f t="shared" si="0"/>
        <v>3142.4252853480148</v>
      </c>
      <c r="D49" s="35">
        <v>2335.4937</v>
      </c>
      <c r="E49" s="35">
        <v>806.9315853480146</v>
      </c>
      <c r="F49" s="35">
        <f t="shared" si="1"/>
        <v>100</v>
      </c>
      <c r="G49" s="35">
        <f t="shared" si="2"/>
        <v>74.32137562313915</v>
      </c>
      <c r="H49" s="35">
        <f t="shared" si="2"/>
        <v>25.678624376860853</v>
      </c>
      <c r="I49" s="35">
        <f t="shared" si="5"/>
        <v>-1.5752187236386987</v>
      </c>
      <c r="J49" s="35">
        <f t="shared" si="5"/>
        <v>-3.5409480394563246</v>
      </c>
      <c r="K49" s="35">
        <f t="shared" si="5"/>
        <v>4.593989650127924</v>
      </c>
      <c r="L49" s="28"/>
      <c r="M49" s="28"/>
    </row>
    <row r="50" spans="2:13" ht="14.25">
      <c r="B50" s="34" t="s">
        <v>18</v>
      </c>
      <c r="C50" s="35">
        <f t="shared" si="0"/>
        <v>3004.2568109659937</v>
      </c>
      <c r="D50" s="35">
        <v>2173.66481</v>
      </c>
      <c r="E50" s="35">
        <v>830.5920009659935</v>
      </c>
      <c r="F50" s="35">
        <f t="shared" si="1"/>
        <v>100</v>
      </c>
      <c r="G50" s="35">
        <f t="shared" si="2"/>
        <v>72.35282956056864</v>
      </c>
      <c r="H50" s="35">
        <f t="shared" si="2"/>
        <v>27.647170439431363</v>
      </c>
      <c r="I50" s="35">
        <f t="shared" si="5"/>
        <v>-1.531908562760492</v>
      </c>
      <c r="J50" s="35">
        <f t="shared" si="5"/>
        <v>-2.2021017534654703</v>
      </c>
      <c r="K50" s="35">
        <f t="shared" si="5"/>
        <v>0.2662588817596827</v>
      </c>
      <c r="L50" s="28"/>
      <c r="M50" s="28"/>
    </row>
    <row r="51" spans="2:13" ht="14.25">
      <c r="B51" s="36" t="s">
        <v>19</v>
      </c>
      <c r="C51" s="37">
        <f t="shared" si="0"/>
        <v>3127.814746483432</v>
      </c>
      <c r="D51" s="37">
        <v>2224.36068</v>
      </c>
      <c r="E51" s="37">
        <v>903.4540664834324</v>
      </c>
      <c r="F51" s="37">
        <f t="shared" si="1"/>
        <v>100</v>
      </c>
      <c r="G51" s="37">
        <f t="shared" si="2"/>
        <v>71.115486698847</v>
      </c>
      <c r="H51" s="37">
        <f t="shared" si="2"/>
        <v>28.884513301153014</v>
      </c>
      <c r="I51" s="37">
        <f t="shared" si="5"/>
        <v>7.564011161087933</v>
      </c>
      <c r="J51" s="37">
        <f t="shared" si="5"/>
        <v>8.07454325114341</v>
      </c>
      <c r="K51" s="37">
        <f t="shared" si="5"/>
        <v>6.327369597329806</v>
      </c>
      <c r="L51" s="28"/>
      <c r="M51" s="28"/>
    </row>
    <row r="52" spans="2:13" ht="14.25">
      <c r="B52" s="38">
        <v>2017</v>
      </c>
      <c r="C52" s="39">
        <f t="shared" si="0"/>
        <v>13250.682476340515</v>
      </c>
      <c r="D52" s="39">
        <v>9650.54406</v>
      </c>
      <c r="E52" s="39">
        <v>3600.1384163405146</v>
      </c>
      <c r="F52" s="39">
        <f t="shared" si="1"/>
        <v>100</v>
      </c>
      <c r="G52" s="39">
        <f t="shared" si="2"/>
        <v>72.8305434624317</v>
      </c>
      <c r="H52" s="39">
        <f t="shared" si="2"/>
        <v>27.169456537568298</v>
      </c>
      <c r="I52" s="39">
        <f t="shared" si="5"/>
        <v>6.975479845992808</v>
      </c>
      <c r="J52" s="39">
        <f t="shared" si="5"/>
        <v>7.5564071125509855</v>
      </c>
      <c r="K52" s="39">
        <f t="shared" si="5"/>
        <v>5.448759306684821</v>
      </c>
      <c r="L52" s="28"/>
      <c r="M52" s="28"/>
    </row>
    <row r="53" spans="2:13" ht="14.25">
      <c r="B53" s="40" t="s">
        <v>16</v>
      </c>
      <c r="C53" s="41">
        <f t="shared" si="0"/>
        <v>3486.7188870874475</v>
      </c>
      <c r="D53" s="41">
        <v>2576.73301</v>
      </c>
      <c r="E53" s="41">
        <v>909.9858770874475</v>
      </c>
      <c r="F53" s="41">
        <f t="shared" si="1"/>
        <v>100</v>
      </c>
      <c r="G53" s="41">
        <f t="shared" si="2"/>
        <v>73.90136955240507</v>
      </c>
      <c r="H53" s="41">
        <f t="shared" si="2"/>
        <v>26.09863044759493</v>
      </c>
      <c r="I53" s="41">
        <f t="shared" si="5"/>
        <v>12.035440102487911</v>
      </c>
      <c r="J53" s="41">
        <f t="shared" si="5"/>
        <v>15.08291573862985</v>
      </c>
      <c r="K53" s="41">
        <f t="shared" si="5"/>
        <v>4.220639718429766</v>
      </c>
      <c r="L53" s="28"/>
      <c r="M53" s="28"/>
    </row>
    <row r="54" spans="2:13" ht="14.25">
      <c r="B54" s="40" t="s">
        <v>17</v>
      </c>
      <c r="C54" s="41">
        <f t="shared" si="0"/>
        <v>3406.8150997905354</v>
      </c>
      <c r="D54" s="41">
        <v>2494.6187099999997</v>
      </c>
      <c r="E54" s="41">
        <v>912.1963897905358</v>
      </c>
      <c r="F54" s="41">
        <f t="shared" si="1"/>
        <v>100.00000000000001</v>
      </c>
      <c r="G54" s="41">
        <f t="shared" si="2"/>
        <v>73.22436460239298</v>
      </c>
      <c r="H54" s="41">
        <f t="shared" si="2"/>
        <v>26.77563539760703</v>
      </c>
      <c r="I54" s="41">
        <f t="shared" si="5"/>
        <v>8.413559287320965</v>
      </c>
      <c r="J54" s="41">
        <f t="shared" si="5"/>
        <v>6.813335013491994</v>
      </c>
      <c r="K54" s="41">
        <f t="shared" si="5"/>
        <v>13.045071769885226</v>
      </c>
      <c r="L54" s="28"/>
      <c r="M54" s="28"/>
    </row>
    <row r="55" spans="2:13" ht="14.25">
      <c r="B55" s="40" t="s">
        <v>18</v>
      </c>
      <c r="C55" s="41">
        <f t="shared" si="0"/>
        <v>3180.072348613478</v>
      </c>
      <c r="D55" s="41">
        <v>2280.24449</v>
      </c>
      <c r="E55" s="41">
        <v>899.8278586134779</v>
      </c>
      <c r="F55" s="41">
        <f t="shared" si="1"/>
        <v>100</v>
      </c>
      <c r="G55" s="41">
        <f t="shared" si="2"/>
        <v>71.70417022097608</v>
      </c>
      <c r="H55" s="41">
        <f t="shared" si="2"/>
        <v>28.295829779023922</v>
      </c>
      <c r="I55" s="41">
        <f t="shared" si="5"/>
        <v>5.8522139986745</v>
      </c>
      <c r="J55" s="41">
        <f t="shared" si="5"/>
        <v>4.90322516653336</v>
      </c>
      <c r="K55" s="41">
        <f t="shared" si="5"/>
        <v>8.335724106054698</v>
      </c>
      <c r="L55" s="28"/>
      <c r="M55" s="28"/>
    </row>
    <row r="56" spans="2:13" ht="14.25">
      <c r="B56" s="42" t="s">
        <v>19</v>
      </c>
      <c r="C56" s="43">
        <f t="shared" si="0"/>
        <v>3177.0761408490534</v>
      </c>
      <c r="D56" s="43">
        <v>2298.94785</v>
      </c>
      <c r="E56" s="43">
        <v>878.1282908490533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5"/>
        <v>1.5749460360785719</v>
      </c>
      <c r="J56" s="43">
        <f t="shared" si="5"/>
        <v>3.3531958495148615</v>
      </c>
      <c r="K56" s="43">
        <f t="shared" si="5"/>
        <v>-2.8032167404986126</v>
      </c>
      <c r="L56" s="28"/>
      <c r="M56" s="28"/>
    </row>
    <row r="57" spans="2:13" ht="14.25">
      <c r="B57" s="32">
        <v>2018</v>
      </c>
      <c r="C57" s="33">
        <f t="shared" si="0"/>
        <v>13351.063343529171</v>
      </c>
      <c r="D57" s="33">
        <v>9644.081760000001</v>
      </c>
      <c r="E57" s="33">
        <v>3706.9815835291697</v>
      </c>
      <c r="F57" s="33">
        <f t="shared" si="1"/>
        <v>100</v>
      </c>
      <c r="G57" s="33">
        <f t="shared" si="2"/>
        <v>72.23455923961424</v>
      </c>
      <c r="H57" s="33">
        <f t="shared" si="2"/>
        <v>27.765440760385758</v>
      </c>
      <c r="I57" s="33">
        <f t="shared" si="5"/>
        <v>0.7575524307362258</v>
      </c>
      <c r="J57" s="33">
        <f t="shared" si="5"/>
        <v>-0.06696306404924712</v>
      </c>
      <c r="K57" s="33">
        <f t="shared" si="5"/>
        <v>2.967751648206331</v>
      </c>
      <c r="L57" s="28"/>
      <c r="M57" s="28"/>
    </row>
    <row r="58" spans="2:13" ht="14.25">
      <c r="B58" s="34" t="s">
        <v>16</v>
      </c>
      <c r="C58" s="35">
        <f t="shared" si="0"/>
        <v>3448.834668986507</v>
      </c>
      <c r="D58" s="35">
        <v>2525.04675</v>
      </c>
      <c r="E58" s="35">
        <v>923.787918986507</v>
      </c>
      <c r="F58" s="35">
        <f t="shared" si="1"/>
        <v>100</v>
      </c>
      <c r="G58" s="35">
        <f t="shared" si="2"/>
        <v>73.21449104842198</v>
      </c>
      <c r="H58" s="35">
        <f t="shared" si="2"/>
        <v>26.78550895157802</v>
      </c>
      <c r="I58" s="35">
        <f t="shared" si="5"/>
        <v>-1.0865291790869378</v>
      </c>
      <c r="J58" s="35">
        <f t="shared" si="5"/>
        <v>-2.00588341125804</v>
      </c>
      <c r="K58" s="35">
        <f t="shared" si="5"/>
        <v>1.5167314401884084</v>
      </c>
      <c r="L58" s="28"/>
      <c r="M58" s="28"/>
    </row>
    <row r="59" spans="2:13" ht="14.25">
      <c r="B59" s="34" t="s">
        <v>17</v>
      </c>
      <c r="C59" s="35">
        <f t="shared" si="0"/>
        <v>3430.691144714498</v>
      </c>
      <c r="D59" s="35">
        <v>2496.27771</v>
      </c>
      <c r="E59" s="35">
        <v>934.4134347144982</v>
      </c>
      <c r="F59" s="35">
        <f t="shared" si="1"/>
        <v>100</v>
      </c>
      <c r="G59" s="35">
        <f t="shared" si="2"/>
        <v>72.7631140403267</v>
      </c>
      <c r="H59" s="35">
        <f t="shared" si="2"/>
        <v>27.236885959673295</v>
      </c>
      <c r="I59" s="35">
        <f t="shared" si="5"/>
        <v>0.7008318392574466</v>
      </c>
      <c r="J59" s="35">
        <f t="shared" si="5"/>
        <v>0.06650314909246902</v>
      </c>
      <c r="K59" s="35">
        <f t="shared" si="5"/>
        <v>2.435555015632545</v>
      </c>
      <c r="L59" s="28"/>
      <c r="M59" s="28"/>
    </row>
    <row r="60" spans="2:13" ht="14.25">
      <c r="B60" s="34" t="s">
        <v>18</v>
      </c>
      <c r="C60" s="35">
        <f t="shared" si="0"/>
        <v>3275.7726895146006</v>
      </c>
      <c r="D60" s="35">
        <v>2317.33856</v>
      </c>
      <c r="E60" s="35">
        <v>958.4341295146006</v>
      </c>
      <c r="F60" s="35">
        <f t="shared" si="1"/>
        <v>100</v>
      </c>
      <c r="G60" s="35">
        <f t="shared" si="2"/>
        <v>70.74173880921451</v>
      </c>
      <c r="H60" s="35">
        <f t="shared" si="2"/>
        <v>29.258261190785497</v>
      </c>
      <c r="I60" s="35">
        <f t="shared" si="5"/>
        <v>3.009376215696747</v>
      </c>
      <c r="J60" s="35">
        <f t="shared" si="5"/>
        <v>1.6267584534323447</v>
      </c>
      <c r="K60" s="35">
        <f t="shared" si="5"/>
        <v>6.51305361799173</v>
      </c>
      <c r="L60" s="28"/>
      <c r="M60" s="28"/>
    </row>
    <row r="61" spans="2:13" ht="14.25">
      <c r="B61" s="36" t="s">
        <v>19</v>
      </c>
      <c r="C61" s="37">
        <f t="shared" si="0"/>
        <v>3195.764840313564</v>
      </c>
      <c r="D61" s="37">
        <v>2305.41874</v>
      </c>
      <c r="E61" s="37">
        <v>890.3461003135641</v>
      </c>
      <c r="F61" s="37">
        <f t="shared" si="1"/>
        <v>100</v>
      </c>
      <c r="G61" s="37">
        <f t="shared" si="2"/>
        <v>72.13981175704392</v>
      </c>
      <c r="H61" s="37">
        <f t="shared" si="2"/>
        <v>27.86018824295609</v>
      </c>
      <c r="I61" s="37">
        <f aca="true" t="shared" si="6" ref="I61:K76">+C61/C56*100-100</f>
        <v>0.5882358066343443</v>
      </c>
      <c r="J61" s="37">
        <f t="shared" si="6"/>
        <v>0.2814718045909501</v>
      </c>
      <c r="K61" s="37">
        <f t="shared" si="6"/>
        <v>1.3913467532970003</v>
      </c>
      <c r="L61" s="28"/>
      <c r="M61" s="28"/>
    </row>
    <row r="62" spans="2:13" ht="14.25">
      <c r="B62" s="38">
        <v>2019</v>
      </c>
      <c r="C62" s="39">
        <f t="shared" si="0"/>
        <v>13597.600428838266</v>
      </c>
      <c r="D62" s="39">
        <v>9918.52351</v>
      </c>
      <c r="E62" s="39">
        <v>3679.076918838265</v>
      </c>
      <c r="F62" s="39">
        <f t="shared" si="1"/>
        <v>100</v>
      </c>
      <c r="G62" s="39">
        <f t="shared" si="2"/>
        <v>72.94318995404844</v>
      </c>
      <c r="H62" s="39">
        <f t="shared" si="2"/>
        <v>27.05681004595156</v>
      </c>
      <c r="I62" s="39">
        <f t="shared" si="6"/>
        <v>1.8465726584136348</v>
      </c>
      <c r="J62" s="39">
        <f t="shared" si="6"/>
        <v>2.8457011961292125</v>
      </c>
      <c r="K62" s="39">
        <f t="shared" si="6"/>
        <v>-0.7527597335495386</v>
      </c>
      <c r="L62" s="28"/>
      <c r="M62" s="28"/>
    </row>
    <row r="63" spans="2:13" ht="14.25">
      <c r="B63" s="40" t="s">
        <v>16</v>
      </c>
      <c r="C63" s="41">
        <f t="shared" si="0"/>
        <v>3413.9460027978703</v>
      </c>
      <c r="D63" s="41">
        <v>2498.37651</v>
      </c>
      <c r="E63" s="41">
        <v>915.5694927978705</v>
      </c>
      <c r="F63" s="41">
        <f t="shared" si="1"/>
        <v>100</v>
      </c>
      <c r="G63" s="41">
        <f t="shared" si="2"/>
        <v>73.18148875091981</v>
      </c>
      <c r="H63" s="41">
        <f t="shared" si="2"/>
        <v>26.818511249080196</v>
      </c>
      <c r="I63" s="41">
        <f t="shared" si="6"/>
        <v>-1.01160738444122</v>
      </c>
      <c r="J63" s="41">
        <f t="shared" si="6"/>
        <v>-1.0562275728162263</v>
      </c>
      <c r="K63" s="41">
        <f t="shared" si="6"/>
        <v>-0.8896442592205602</v>
      </c>
      <c r="L63" s="28"/>
      <c r="M63" s="28"/>
    </row>
    <row r="64" spans="2:13" ht="14.25">
      <c r="B64" s="40" t="s">
        <v>17</v>
      </c>
      <c r="C64" s="41">
        <f t="shared" si="0"/>
        <v>3460.49363596781</v>
      </c>
      <c r="D64" s="41">
        <v>2496.79132</v>
      </c>
      <c r="E64" s="41">
        <v>963.7023159678101</v>
      </c>
      <c r="F64" s="41">
        <f t="shared" si="1"/>
        <v>100</v>
      </c>
      <c r="G64" s="41">
        <f t="shared" si="2"/>
        <v>72.15130506378499</v>
      </c>
      <c r="H64" s="41">
        <f t="shared" si="2"/>
        <v>27.848694936215008</v>
      </c>
      <c r="I64" s="41">
        <f t="shared" si="6"/>
        <v>0.8687022525833328</v>
      </c>
      <c r="J64" s="41">
        <f t="shared" si="6"/>
        <v>0.020575034498065747</v>
      </c>
      <c r="K64" s="41">
        <f t="shared" si="6"/>
        <v>3.1344670533617602</v>
      </c>
      <c r="L64" s="28"/>
      <c r="M64" s="28"/>
    </row>
    <row r="65" spans="2:13" ht="14.25">
      <c r="B65" s="40" t="s">
        <v>18</v>
      </c>
      <c r="C65" s="41">
        <f t="shared" si="0"/>
        <v>3349.7107567846288</v>
      </c>
      <c r="D65" s="41">
        <v>2424.60675</v>
      </c>
      <c r="E65" s="41">
        <v>925.1040067846291</v>
      </c>
      <c r="F65" s="41">
        <f t="shared" si="1"/>
        <v>100</v>
      </c>
      <c r="G65" s="41">
        <f t="shared" si="2"/>
        <v>72.38257049773958</v>
      </c>
      <c r="H65" s="41">
        <f t="shared" si="2"/>
        <v>27.61742950226043</v>
      </c>
      <c r="I65" s="41">
        <f t="shared" si="6"/>
        <v>2.257118374137974</v>
      </c>
      <c r="J65" s="41">
        <f t="shared" si="6"/>
        <v>4.628939070517163</v>
      </c>
      <c r="K65" s="41">
        <f t="shared" si="6"/>
        <v>-3.477560085099597</v>
      </c>
      <c r="L65" s="28"/>
      <c r="M65" s="28"/>
    </row>
    <row r="66" spans="2:13" ht="14.25">
      <c r="B66" s="42" t="s">
        <v>19</v>
      </c>
      <c r="C66" s="43">
        <f t="shared" si="0"/>
        <v>3373.4500332879556</v>
      </c>
      <c r="D66" s="43">
        <v>2498.74893</v>
      </c>
      <c r="E66" s="43">
        <v>874.7011032879556</v>
      </c>
      <c r="F66" s="43">
        <f t="shared" si="1"/>
        <v>100</v>
      </c>
      <c r="G66" s="43">
        <f t="shared" si="2"/>
        <v>74.07102240564618</v>
      </c>
      <c r="H66" s="43">
        <f t="shared" si="2"/>
        <v>25.928977594353817</v>
      </c>
      <c r="I66" s="43">
        <f t="shared" si="6"/>
        <v>5.560020898063243</v>
      </c>
      <c r="J66" s="43">
        <f t="shared" si="6"/>
        <v>8.385903464981823</v>
      </c>
      <c r="K66" s="43">
        <f t="shared" si="6"/>
        <v>-1.7571815072923442</v>
      </c>
      <c r="L66" s="28"/>
      <c r="M66" s="28"/>
    </row>
    <row r="67" spans="2:13" ht="14.25">
      <c r="B67" s="32">
        <v>2020</v>
      </c>
      <c r="C67" s="33">
        <f t="shared" si="0"/>
        <v>12712.975180786894</v>
      </c>
      <c r="D67" s="33">
        <v>10126.63403</v>
      </c>
      <c r="E67" s="33">
        <v>2586.341150786895</v>
      </c>
      <c r="F67" s="33">
        <f t="shared" si="1"/>
        <v>100</v>
      </c>
      <c r="G67" s="33">
        <f t="shared" si="2"/>
        <v>79.65589396653877</v>
      </c>
      <c r="H67" s="33">
        <f t="shared" si="2"/>
        <v>20.34410603346123</v>
      </c>
      <c r="I67" s="33">
        <f t="shared" si="6"/>
        <v>-6.505745279698232</v>
      </c>
      <c r="J67" s="33">
        <f t="shared" si="6"/>
        <v>2.098200602036954</v>
      </c>
      <c r="K67" s="33">
        <f t="shared" si="6"/>
        <v>-29.701356947884122</v>
      </c>
      <c r="L67" s="28"/>
      <c r="M67" s="28"/>
    </row>
    <row r="68" spans="2:13" ht="14.25">
      <c r="B68" s="34" t="s">
        <v>16</v>
      </c>
      <c r="C68" s="35">
        <f t="shared" si="0"/>
        <v>3615.7135769779115</v>
      </c>
      <c r="D68" s="35">
        <v>2794.40928</v>
      </c>
      <c r="E68" s="35">
        <v>821.3042969779115</v>
      </c>
      <c r="F68" s="35">
        <f t="shared" si="1"/>
        <v>100</v>
      </c>
      <c r="G68" s="35">
        <f t="shared" si="2"/>
        <v>77.28513944778848</v>
      </c>
      <c r="H68" s="35">
        <f t="shared" si="2"/>
        <v>22.714860552211512</v>
      </c>
      <c r="I68" s="35">
        <f t="shared" si="6"/>
        <v>5.910098578439275</v>
      </c>
      <c r="J68" s="35">
        <f t="shared" si="6"/>
        <v>11.849005496773572</v>
      </c>
      <c r="K68" s="35">
        <f t="shared" si="6"/>
        <v>-10.29579912409443</v>
      </c>
      <c r="L68" s="28"/>
      <c r="M68" s="28"/>
    </row>
    <row r="69" spans="2:13" ht="14.25">
      <c r="B69" s="34" t="s">
        <v>17</v>
      </c>
      <c r="C69" s="35">
        <f t="shared" si="0"/>
        <v>2829.5981817083925</v>
      </c>
      <c r="D69" s="35">
        <v>2263.0412699999997</v>
      </c>
      <c r="E69" s="35">
        <v>566.5569117083927</v>
      </c>
      <c r="F69" s="35">
        <f t="shared" si="1"/>
        <v>100</v>
      </c>
      <c r="G69" s="35">
        <f t="shared" si="2"/>
        <v>79.97747823804687</v>
      </c>
      <c r="H69" s="35">
        <f t="shared" si="2"/>
        <v>20.022521761953122</v>
      </c>
      <c r="I69" s="35">
        <f t="shared" si="6"/>
        <v>-18.231371608431587</v>
      </c>
      <c r="J69" s="35">
        <f t="shared" si="6"/>
        <v>-9.362017887822532</v>
      </c>
      <c r="K69" s="35">
        <f t="shared" si="6"/>
        <v>-41.21038184499734</v>
      </c>
      <c r="L69" s="28"/>
      <c r="M69" s="28"/>
    </row>
    <row r="70" spans="2:13" ht="14.25">
      <c r="B70" s="34" t="s">
        <v>18</v>
      </c>
      <c r="C70" s="35">
        <f t="shared" si="0"/>
        <v>3022.4692195018215</v>
      </c>
      <c r="D70" s="35">
        <v>2442.98307</v>
      </c>
      <c r="E70" s="35">
        <v>579.4861495018214</v>
      </c>
      <c r="F70" s="35">
        <f t="shared" si="1"/>
        <v>100</v>
      </c>
      <c r="G70" s="35">
        <f t="shared" si="2"/>
        <v>80.82739285605247</v>
      </c>
      <c r="H70" s="35">
        <f t="shared" si="2"/>
        <v>19.17260714394753</v>
      </c>
      <c r="I70" s="35">
        <f t="shared" si="6"/>
        <v>-9.769247587123758</v>
      </c>
      <c r="J70" s="35">
        <f t="shared" si="6"/>
        <v>0.7579092980748499</v>
      </c>
      <c r="K70" s="35">
        <f t="shared" si="6"/>
        <v>-37.359891941671165</v>
      </c>
      <c r="L70" s="28"/>
      <c r="M70" s="28"/>
    </row>
    <row r="71" spans="2:13" ht="14.25">
      <c r="B71" s="36" t="s">
        <v>19</v>
      </c>
      <c r="C71" s="37">
        <f t="shared" si="0"/>
        <v>3245.19420259877</v>
      </c>
      <c r="D71" s="37">
        <v>2626.20041</v>
      </c>
      <c r="E71" s="37">
        <v>618.9937925987699</v>
      </c>
      <c r="F71" s="37">
        <f t="shared" si="1"/>
        <v>100</v>
      </c>
      <c r="G71" s="37">
        <f t="shared" si="2"/>
        <v>80.925832047183</v>
      </c>
      <c r="H71" s="37">
        <f t="shared" si="2"/>
        <v>19.074167952817003</v>
      </c>
      <c r="I71" s="37">
        <f t="shared" si="6"/>
        <v>-3.8019187900696494</v>
      </c>
      <c r="J71" s="37">
        <f t="shared" si="6"/>
        <v>5.100611688906255</v>
      </c>
      <c r="K71" s="37">
        <f t="shared" si="6"/>
        <v>-29.23367876500845</v>
      </c>
      <c r="L71" s="28"/>
      <c r="M71" s="28"/>
    </row>
    <row r="72" spans="2:13" ht="14.25">
      <c r="B72" s="38">
        <v>2021</v>
      </c>
      <c r="C72" s="39">
        <f aca="true" t="shared" si="7" ref="C72:C80">+D72+E72</f>
        <v>15317.903263069586</v>
      </c>
      <c r="D72" s="39">
        <v>12413.54562</v>
      </c>
      <c r="E72" s="39">
        <v>2904.3576430695844</v>
      </c>
      <c r="F72" s="39">
        <f>SUM(G72:H72)</f>
        <v>100</v>
      </c>
      <c r="G72" s="39">
        <f aca="true" t="shared" si="8" ref="G72:H77">+D72/$C72*100</f>
        <v>81.03945694661886</v>
      </c>
      <c r="H72" s="39">
        <f t="shared" si="8"/>
        <v>18.960543053381144</v>
      </c>
      <c r="I72" s="39">
        <f t="shared" si="6"/>
        <v>20.490310452422776</v>
      </c>
      <c r="J72" s="39">
        <f t="shared" si="6"/>
        <v>22.58313654097759</v>
      </c>
      <c r="K72" s="39">
        <f t="shared" si="6"/>
        <v>12.295999396132757</v>
      </c>
      <c r="L72" s="28"/>
      <c r="M72" s="28"/>
    </row>
    <row r="73" spans="2:13" ht="14.25">
      <c r="B73" s="40" t="s">
        <v>16</v>
      </c>
      <c r="C73" s="41">
        <f t="shared" si="7"/>
        <v>3639.631883397883</v>
      </c>
      <c r="D73" s="41">
        <v>3000.77903</v>
      </c>
      <c r="E73" s="41">
        <v>638.8528533978831</v>
      </c>
      <c r="F73" s="41">
        <f>SUM(G73:H73)</f>
        <v>100</v>
      </c>
      <c r="G73" s="41">
        <f t="shared" si="8"/>
        <v>82.44732231542429</v>
      </c>
      <c r="H73" s="41">
        <f t="shared" si="8"/>
        <v>17.55267768457572</v>
      </c>
      <c r="I73" s="41">
        <f t="shared" si="6"/>
        <v>0.6615099871921473</v>
      </c>
      <c r="J73" s="41">
        <f t="shared" si="6"/>
        <v>7.3850939258260695</v>
      </c>
      <c r="K73" s="41">
        <f t="shared" si="6"/>
        <v>-22.214840985415577</v>
      </c>
      <c r="L73" s="28"/>
      <c r="M73" s="28"/>
    </row>
    <row r="74" spans="2:13" ht="14.25">
      <c r="B74" s="40" t="s">
        <v>17</v>
      </c>
      <c r="C74" s="41">
        <f t="shared" si="7"/>
        <v>3776.01095593201</v>
      </c>
      <c r="D74" s="41">
        <v>3012.42083</v>
      </c>
      <c r="E74" s="41">
        <v>763.5901259320101</v>
      </c>
      <c r="F74" s="41">
        <f>SUM(G74:H74)</f>
        <v>100.00000000000001</v>
      </c>
      <c r="G74" s="41">
        <f t="shared" si="8"/>
        <v>79.77786254215098</v>
      </c>
      <c r="H74" s="41">
        <f t="shared" si="8"/>
        <v>20.222137457849026</v>
      </c>
      <c r="I74" s="41">
        <f t="shared" si="6"/>
        <v>33.446896465427216</v>
      </c>
      <c r="J74" s="41">
        <f t="shared" si="6"/>
        <v>33.11382651011044</v>
      </c>
      <c r="K74" s="41">
        <f t="shared" si="6"/>
        <v>34.777303065544544</v>
      </c>
      <c r="L74" s="28"/>
      <c r="M74" s="28"/>
    </row>
    <row r="75" spans="2:13" ht="14.25">
      <c r="B75" s="40" t="s">
        <v>18</v>
      </c>
      <c r="C75" s="41">
        <f t="shared" si="7"/>
        <v>3893.814926394524</v>
      </c>
      <c r="D75" s="41">
        <v>3156.54947</v>
      </c>
      <c r="E75" s="41">
        <v>737.2654563945239</v>
      </c>
      <c r="F75" s="41">
        <f>SUM(G75:H75)</f>
        <v>100</v>
      </c>
      <c r="G75" s="41">
        <f t="shared" si="8"/>
        <v>81.06572935973631</v>
      </c>
      <c r="H75" s="41">
        <f t="shared" si="8"/>
        <v>18.934270640263698</v>
      </c>
      <c r="I75" s="41">
        <f t="shared" si="6"/>
        <v>28.82893566857635</v>
      </c>
      <c r="J75" s="41">
        <f t="shared" si="6"/>
        <v>29.208814779056155</v>
      </c>
      <c r="K75" s="41">
        <f t="shared" si="6"/>
        <v>27.227450911181194</v>
      </c>
      <c r="L75" s="28"/>
      <c r="M75" s="28"/>
    </row>
    <row r="76" spans="2:13" ht="14.25">
      <c r="B76" s="42" t="s">
        <v>19</v>
      </c>
      <c r="C76" s="43">
        <f t="shared" si="7"/>
        <v>4008.4454973451675</v>
      </c>
      <c r="D76" s="43">
        <v>3243.79629</v>
      </c>
      <c r="E76" s="43">
        <v>764.6492073451673</v>
      </c>
      <c r="F76" s="43">
        <f>SUM(G76:H76)</f>
        <v>100</v>
      </c>
      <c r="G76" s="43">
        <f t="shared" si="8"/>
        <v>80.92404629546287</v>
      </c>
      <c r="H76" s="43">
        <f t="shared" si="8"/>
        <v>19.07595370453713</v>
      </c>
      <c r="I76" s="43">
        <f t="shared" si="6"/>
        <v>23.51943357150033</v>
      </c>
      <c r="J76" s="43">
        <f t="shared" si="6"/>
        <v>23.5167079270999</v>
      </c>
      <c r="K76" s="43">
        <f t="shared" si="6"/>
        <v>23.530997642945792</v>
      </c>
      <c r="L76" s="28"/>
      <c r="M76" s="28"/>
    </row>
    <row r="77" spans="2:13" ht="14.25">
      <c r="B77" s="32">
        <v>2022</v>
      </c>
      <c r="C77" s="33">
        <f>+D77+E77</f>
        <v>13867.40870976756</v>
      </c>
      <c r="D77" s="33">
        <f>SUM(D78:D80)</f>
        <v>11036.9763</v>
      </c>
      <c r="E77" s="33">
        <f>SUM(E78:E80)</f>
        <v>2830.4324097675603</v>
      </c>
      <c r="F77" s="33">
        <f>SUM(G77:H77)</f>
        <v>100</v>
      </c>
      <c r="G77" s="33">
        <f t="shared" si="8"/>
        <v>79.58932004525161</v>
      </c>
      <c r="H77" s="33">
        <f t="shared" si="8"/>
        <v>20.410679954748396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4521.563070028851</v>
      </c>
      <c r="D78" s="35">
        <v>3708.62705</v>
      </c>
      <c r="E78" s="35">
        <v>812.9360200288512</v>
      </c>
      <c r="F78" s="35">
        <f>SUM(G78:H78)</f>
        <v>100</v>
      </c>
      <c r="G78" s="35">
        <f aca="true" t="shared" si="9" ref="G78:H80">+D78/$C78*100</f>
        <v>82.0209072075674</v>
      </c>
      <c r="H78" s="35">
        <f t="shared" si="9"/>
        <v>17.979092792432596</v>
      </c>
      <c r="I78" s="35">
        <f aca="true" t="shared" si="10" ref="I78:K80">+C78/C73*100-100</f>
        <v>24.231329290576937</v>
      </c>
      <c r="J78" s="35">
        <f t="shared" si="10"/>
        <v>23.588808536828523</v>
      </c>
      <c r="K78" s="35">
        <f t="shared" si="10"/>
        <v>27.249336949043496</v>
      </c>
      <c r="L78" s="28"/>
      <c r="M78" s="28"/>
    </row>
    <row r="79" spans="2:13" ht="14.25">
      <c r="B79" s="34" t="s">
        <v>17</v>
      </c>
      <c r="C79" s="35">
        <f t="shared" si="7"/>
        <v>4768.593688024184</v>
      </c>
      <c r="D79" s="35">
        <v>3792.98431</v>
      </c>
      <c r="E79" s="35">
        <v>975.6093780241846</v>
      </c>
      <c r="F79" s="35">
        <f>SUM(G79:H79)</f>
        <v>100</v>
      </c>
      <c r="G79" s="35">
        <f t="shared" si="9"/>
        <v>79.5409413791256</v>
      </c>
      <c r="H79" s="35">
        <f t="shared" si="9"/>
        <v>20.459058620874405</v>
      </c>
      <c r="I79" s="35">
        <f t="shared" si="10"/>
        <v>26.286542694820696</v>
      </c>
      <c r="J79" s="35">
        <f t="shared" si="10"/>
        <v>25.911501880034464</v>
      </c>
      <c r="K79" s="35">
        <f t="shared" si="10"/>
        <v>27.766107089636805</v>
      </c>
      <c r="L79" s="28"/>
      <c r="M79" s="28"/>
    </row>
    <row r="80" spans="2:13" ht="14.25">
      <c r="B80" s="44" t="s">
        <v>18</v>
      </c>
      <c r="C80" s="45">
        <f t="shared" si="7"/>
        <v>4577.251951714525</v>
      </c>
      <c r="D80" s="45">
        <v>3535.36494</v>
      </c>
      <c r="E80" s="45">
        <v>1041.8870117145245</v>
      </c>
      <c r="F80" s="45">
        <f>SUM(G80:H80)</f>
        <v>100</v>
      </c>
      <c r="G80" s="45">
        <f t="shared" si="9"/>
        <v>77.23771768070884</v>
      </c>
      <c r="H80" s="45">
        <f t="shared" si="9"/>
        <v>22.762282319291156</v>
      </c>
      <c r="I80" s="45">
        <f t="shared" si="10"/>
        <v>17.55186207457551</v>
      </c>
      <c r="J80" s="45">
        <f t="shared" si="10"/>
        <v>12.000935629245816</v>
      </c>
      <c r="K80" s="45">
        <f t="shared" si="10"/>
        <v>41.31775775983084</v>
      </c>
      <c r="L80" s="28"/>
      <c r="M80" s="28"/>
    </row>
    <row r="81" spans="2:11" ht="14.25">
      <c r="B81" s="46" t="s">
        <v>20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12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2" t="s">
        <v>11</v>
      </c>
    </row>
    <row r="84" ht="14.25">
      <c r="B84" s="48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62" t="s">
        <v>14</v>
      </c>
      <c r="C5" s="64" t="s">
        <v>0</v>
      </c>
      <c r="D5" s="64"/>
      <c r="E5" s="64"/>
      <c r="F5" s="64" t="s">
        <v>2</v>
      </c>
      <c r="G5" s="64"/>
      <c r="H5" s="64"/>
      <c r="I5" s="64" t="s">
        <v>8</v>
      </c>
      <c r="J5" s="64"/>
      <c r="K5" s="65"/>
    </row>
    <row r="6" spans="2:11" s="27" customFormat="1" ht="29.25" customHeight="1">
      <c r="B6" s="63"/>
      <c r="C6" s="56" t="s">
        <v>15</v>
      </c>
      <c r="D6" s="56" t="s">
        <v>24</v>
      </c>
      <c r="E6" s="56" t="s">
        <v>3</v>
      </c>
      <c r="F6" s="56" t="s">
        <v>15</v>
      </c>
      <c r="G6" s="56" t="s">
        <v>5</v>
      </c>
      <c r="H6" s="56" t="s">
        <v>3</v>
      </c>
      <c r="I6" s="56" t="s">
        <v>15</v>
      </c>
      <c r="J6" s="56" t="s">
        <v>5</v>
      </c>
      <c r="K6" s="57" t="s">
        <v>3</v>
      </c>
    </row>
    <row r="7" spans="2:13" ht="14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</v>
      </c>
      <c r="H7" s="33">
        <f>+E7/$C7*100</f>
        <v>16.326165555660367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3625.08663</v>
      </c>
      <c r="D8" s="35">
        <v>3052.76678</v>
      </c>
      <c r="E8" s="35">
        <v>572.31985</v>
      </c>
      <c r="F8" s="35">
        <f aca="true" t="shared" si="1" ref="F8:F71">SUM(G8:H8)</f>
        <v>100</v>
      </c>
      <c r="G8" s="35">
        <f aca="true" t="shared" si="2" ref="G8:H71">+D8/$C8*100</f>
        <v>84.21224350161253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4048.08681</v>
      </c>
      <c r="D9" s="35">
        <v>3449.87256</v>
      </c>
      <c r="E9" s="35">
        <v>598.21425</v>
      </c>
      <c r="F9" s="35">
        <f t="shared" si="1"/>
        <v>100</v>
      </c>
      <c r="G9" s="35">
        <f t="shared" si="2"/>
        <v>85.22229690029795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3841.9025</v>
      </c>
      <c r="D10" s="35">
        <v>3222.53519</v>
      </c>
      <c r="E10" s="35">
        <v>619.36731</v>
      </c>
      <c r="F10" s="35">
        <f t="shared" si="1"/>
        <v>100</v>
      </c>
      <c r="G10" s="35">
        <f t="shared" si="2"/>
        <v>83.87863018387375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3458.6720699999996</v>
      </c>
      <c r="D11" s="37">
        <v>2803.93459</v>
      </c>
      <c r="E11" s="37">
        <v>654.7374799999999</v>
      </c>
      <c r="F11" s="37">
        <f t="shared" si="1"/>
        <v>100</v>
      </c>
      <c r="G11" s="37">
        <f t="shared" si="2"/>
        <v>81.0696860890891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12244.408080000001</v>
      </c>
      <c r="D12" s="39">
        <v>10046.702870000001</v>
      </c>
      <c r="E12" s="39">
        <v>2197.70521</v>
      </c>
      <c r="F12" s="39">
        <f t="shared" si="1"/>
        <v>100</v>
      </c>
      <c r="G12" s="39">
        <f t="shared" si="2"/>
        <v>82.05135605052457</v>
      </c>
      <c r="H12" s="39">
        <f t="shared" si="2"/>
        <v>17.948643949475425</v>
      </c>
      <c r="I12" s="39">
        <f>+C12/C7*100-100</f>
        <v>-18.22750007664915</v>
      </c>
      <c r="J12" s="39">
        <f>+D12/D7*100-100</f>
        <v>-19.813110622824553</v>
      </c>
      <c r="K12" s="39">
        <f>+E12/E7*100-100</f>
        <v>-10.10102886811228</v>
      </c>
      <c r="L12" s="28"/>
      <c r="M12" s="28"/>
    </row>
    <row r="13" spans="2:13" ht="14.25">
      <c r="B13" s="40" t="s">
        <v>16</v>
      </c>
      <c r="C13" s="41">
        <f t="shared" si="0"/>
        <v>2806.57856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</v>
      </c>
      <c r="H13" s="41">
        <f t="shared" si="2"/>
        <v>17.078057490754865</v>
      </c>
      <c r="I13" s="41">
        <f aca="true" t="shared" si="3" ref="I13:K28">+C13/C8*100-100</f>
        <v>-22.57899337429076</v>
      </c>
      <c r="J13" s="41">
        <f t="shared" si="3"/>
        <v>-23.76523895480807</v>
      </c>
      <c r="K13" s="41">
        <f t="shared" si="3"/>
        <v>-16.251533124353443</v>
      </c>
      <c r="L13" s="28"/>
      <c r="M13" s="28"/>
    </row>
    <row r="14" spans="2:13" ht="14.25">
      <c r="B14" s="40" t="s">
        <v>17</v>
      </c>
      <c r="C14" s="41">
        <f t="shared" si="0"/>
        <v>2921.41925</v>
      </c>
      <c r="D14" s="41">
        <v>2402.73458</v>
      </c>
      <c r="E14" s="41">
        <v>518.68467</v>
      </c>
      <c r="F14" s="41">
        <f t="shared" si="1"/>
        <v>100</v>
      </c>
      <c r="G14" s="41">
        <f t="shared" si="2"/>
        <v>82.24545586875283</v>
      </c>
      <c r="H14" s="41">
        <f t="shared" si="2"/>
        <v>17.754544131247165</v>
      </c>
      <c r="I14" s="41">
        <f t="shared" si="3"/>
        <v>-27.832099776536168</v>
      </c>
      <c r="J14" s="41">
        <f t="shared" si="3"/>
        <v>-30.352946718704302</v>
      </c>
      <c r="K14" s="41">
        <f t="shared" si="3"/>
        <v>-13.294497748925238</v>
      </c>
      <c r="L14" s="28"/>
      <c r="M14" s="28"/>
    </row>
    <row r="15" spans="2:13" ht="14.25">
      <c r="B15" s="40" t="s">
        <v>18</v>
      </c>
      <c r="C15" s="41">
        <f t="shared" si="0"/>
        <v>3145.5470699999996</v>
      </c>
      <c r="D15" s="41">
        <v>2569.4498</v>
      </c>
      <c r="E15" s="41">
        <v>576.09727</v>
      </c>
      <c r="F15" s="41">
        <f t="shared" si="1"/>
        <v>100.00000000000001</v>
      </c>
      <c r="G15" s="41">
        <f t="shared" si="2"/>
        <v>81.68530760533176</v>
      </c>
      <c r="H15" s="41">
        <f t="shared" si="2"/>
        <v>18.314692394668253</v>
      </c>
      <c r="I15" s="41">
        <f t="shared" si="3"/>
        <v>-18.125275953775528</v>
      </c>
      <c r="J15" s="41">
        <f t="shared" si="3"/>
        <v>-20.266198861896683</v>
      </c>
      <c r="K15" s="41">
        <f t="shared" si="3"/>
        <v>-6.986167868627106</v>
      </c>
      <c r="L15" s="28"/>
      <c r="M15" s="28"/>
    </row>
    <row r="16" spans="2:13" ht="14.25">
      <c r="B16" s="42" t="s">
        <v>19</v>
      </c>
      <c r="C16" s="43">
        <f t="shared" si="0"/>
        <v>3370.8632</v>
      </c>
      <c r="D16" s="43">
        <v>2747.24903</v>
      </c>
      <c r="E16" s="43">
        <v>623.61417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3"/>
        <v>-2.538802992097473</v>
      </c>
      <c r="J16" s="43">
        <f t="shared" si="3"/>
        <v>-2.021643450676919</v>
      </c>
      <c r="K16" s="43">
        <f t="shared" si="3"/>
        <v>-4.753555577725592</v>
      </c>
      <c r="L16" s="28"/>
      <c r="M16" s="28"/>
    </row>
    <row r="17" spans="2:13" ht="14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</v>
      </c>
      <c r="H17" s="33">
        <f t="shared" si="2"/>
        <v>17.207663521266976</v>
      </c>
      <c r="I17" s="33">
        <f t="shared" si="3"/>
        <v>17.171483882788067</v>
      </c>
      <c r="J17" s="33">
        <f t="shared" si="3"/>
        <v>18.22962332716027</v>
      </c>
      <c r="K17" s="33">
        <f t="shared" si="3"/>
        <v>12.334250688699044</v>
      </c>
      <c r="L17" s="28"/>
      <c r="M17" s="28"/>
    </row>
    <row r="18" spans="2:13" ht="14.25">
      <c r="B18" s="34" t="s">
        <v>16</v>
      </c>
      <c r="C18" s="35">
        <f t="shared" si="0"/>
        <v>3239.17532</v>
      </c>
      <c r="D18" s="35">
        <v>2640.91016</v>
      </c>
      <c r="E18" s="35">
        <v>598.2651599999999</v>
      </c>
      <c r="F18" s="35">
        <f t="shared" si="1"/>
        <v>99.99999999999999</v>
      </c>
      <c r="G18" s="35">
        <f t="shared" si="2"/>
        <v>81.5303248235418</v>
      </c>
      <c r="H18" s="35">
        <f t="shared" si="2"/>
        <v>18.469675176458182</v>
      </c>
      <c r="I18" s="35">
        <f t="shared" si="3"/>
        <v>15.413670088037733</v>
      </c>
      <c r="J18" s="35">
        <f t="shared" si="3"/>
        <v>13.476767748243475</v>
      </c>
      <c r="K18" s="35">
        <f t="shared" si="3"/>
        <v>24.818235247359155</v>
      </c>
      <c r="L18" s="28"/>
      <c r="M18" s="28"/>
    </row>
    <row r="19" spans="2:13" ht="14.25">
      <c r="B19" s="34" t="s">
        <v>17</v>
      </c>
      <c r="C19" s="35">
        <f t="shared" si="0"/>
        <v>3526.2541300000003</v>
      </c>
      <c r="D19" s="35">
        <v>2938.15333</v>
      </c>
      <c r="E19" s="35">
        <v>588.1007999999999</v>
      </c>
      <c r="F19" s="35">
        <f t="shared" si="1"/>
        <v>99.99999999999999</v>
      </c>
      <c r="G19" s="35">
        <f t="shared" si="2"/>
        <v>83.32222300722268</v>
      </c>
      <c r="H19" s="35">
        <f t="shared" si="2"/>
        <v>16.677776992777314</v>
      </c>
      <c r="I19" s="35">
        <f t="shared" si="3"/>
        <v>20.703460484146547</v>
      </c>
      <c r="J19" s="35">
        <f t="shared" si="3"/>
        <v>22.283724322142987</v>
      </c>
      <c r="K19" s="35">
        <f t="shared" si="3"/>
        <v>13.383108083761172</v>
      </c>
      <c r="L19" s="28"/>
      <c r="M19" s="28"/>
    </row>
    <row r="20" spans="2:13" ht="14.25">
      <c r="B20" s="34" t="s">
        <v>18</v>
      </c>
      <c r="C20" s="35">
        <f t="shared" si="0"/>
        <v>3647.5094599999998</v>
      </c>
      <c r="D20" s="35">
        <v>3027.51828</v>
      </c>
      <c r="E20" s="35">
        <v>619.99118</v>
      </c>
      <c r="F20" s="35">
        <f t="shared" si="1"/>
        <v>100</v>
      </c>
      <c r="G20" s="35">
        <f t="shared" si="2"/>
        <v>83.00234209673579</v>
      </c>
      <c r="H20" s="35">
        <f t="shared" si="2"/>
        <v>16.99765790326422</v>
      </c>
      <c r="I20" s="35">
        <f t="shared" si="3"/>
        <v>15.957872472720624</v>
      </c>
      <c r="J20" s="35">
        <f t="shared" si="3"/>
        <v>17.827492874155396</v>
      </c>
      <c r="K20" s="35">
        <f t="shared" si="3"/>
        <v>7.6191838228985205</v>
      </c>
      <c r="L20" s="28"/>
      <c r="M20" s="28"/>
    </row>
    <row r="21" spans="2:13" ht="14.25">
      <c r="B21" s="36" t="s">
        <v>19</v>
      </c>
      <c r="C21" s="37">
        <f t="shared" si="0"/>
        <v>3934.01573</v>
      </c>
      <c r="D21" s="37">
        <v>3271.59719</v>
      </c>
      <c r="E21" s="37">
        <v>662.4185400000001</v>
      </c>
      <c r="F21" s="37">
        <f t="shared" si="1"/>
        <v>100</v>
      </c>
      <c r="G21" s="37">
        <f t="shared" si="2"/>
        <v>83.16177195356562</v>
      </c>
      <c r="H21" s="37">
        <f t="shared" si="2"/>
        <v>16.838228046434377</v>
      </c>
      <c r="I21" s="37">
        <f t="shared" si="3"/>
        <v>16.706478328755693</v>
      </c>
      <c r="J21" s="37">
        <f t="shared" si="3"/>
        <v>19.08629884928925</v>
      </c>
      <c r="K21" s="37">
        <f t="shared" si="3"/>
        <v>6.222496515754301</v>
      </c>
      <c r="L21" s="28"/>
      <c r="M21" s="28"/>
    </row>
    <row r="22" spans="2:13" ht="14.25">
      <c r="B22" s="38">
        <v>2011</v>
      </c>
      <c r="C22" s="39">
        <f t="shared" si="0"/>
        <v>16993.83946</v>
      </c>
      <c r="D22" s="39">
        <v>14308.64991</v>
      </c>
      <c r="E22" s="39">
        <v>2685.18955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3"/>
        <v>18.449105656334595</v>
      </c>
      <c r="J22" s="39">
        <f t="shared" si="3"/>
        <v>20.461646168025055</v>
      </c>
      <c r="K22" s="39">
        <f t="shared" si="3"/>
        <v>8.766040258465296</v>
      </c>
      <c r="L22" s="28"/>
      <c r="M22" s="28"/>
    </row>
    <row r="23" spans="2:13" ht="14.25">
      <c r="B23" s="40" t="s">
        <v>16</v>
      </c>
      <c r="C23" s="41">
        <f t="shared" si="0"/>
        <v>3913.65047</v>
      </c>
      <c r="D23" s="41">
        <v>3300.39599</v>
      </c>
      <c r="E23" s="41">
        <v>613.25448</v>
      </c>
      <c r="F23" s="41">
        <f t="shared" si="1"/>
        <v>100</v>
      </c>
      <c r="G23" s="41">
        <f t="shared" si="2"/>
        <v>84.33037174114325</v>
      </c>
      <c r="H23" s="41">
        <f t="shared" si="2"/>
        <v>15.669628258856749</v>
      </c>
      <c r="I23" s="41">
        <f t="shared" si="3"/>
        <v>20.822434211433787</v>
      </c>
      <c r="J23" s="41">
        <f t="shared" si="3"/>
        <v>24.971914606894472</v>
      </c>
      <c r="K23" s="41">
        <f t="shared" si="3"/>
        <v>2.5054642994755056</v>
      </c>
      <c r="L23" s="28"/>
      <c r="M23" s="28"/>
    </row>
    <row r="24" spans="2:13" ht="14.25">
      <c r="B24" s="40" t="s">
        <v>17</v>
      </c>
      <c r="C24" s="41">
        <f t="shared" si="0"/>
        <v>4418.99632</v>
      </c>
      <c r="D24" s="41">
        <v>3737.62609</v>
      </c>
      <c r="E24" s="41">
        <v>681.37023</v>
      </c>
      <c r="F24" s="41">
        <f t="shared" si="1"/>
        <v>100</v>
      </c>
      <c r="G24" s="41">
        <f t="shared" si="2"/>
        <v>84.58088261091831</v>
      </c>
      <c r="H24" s="41">
        <f t="shared" si="2"/>
        <v>15.419117389081691</v>
      </c>
      <c r="I24" s="41">
        <f t="shared" si="3"/>
        <v>25.317012248348632</v>
      </c>
      <c r="J24" s="41">
        <f t="shared" si="3"/>
        <v>27.210042166179264</v>
      </c>
      <c r="K24" s="41">
        <f t="shared" si="3"/>
        <v>15.859429199892276</v>
      </c>
      <c r="L24" s="28"/>
      <c r="M24" s="28"/>
    </row>
    <row r="25" spans="2:13" ht="14.25">
      <c r="B25" s="40" t="s">
        <v>18</v>
      </c>
      <c r="C25" s="41">
        <f t="shared" si="0"/>
        <v>4308.72462</v>
      </c>
      <c r="D25" s="41">
        <v>3638.95433</v>
      </c>
      <c r="E25" s="41">
        <v>669.7702899999999</v>
      </c>
      <c r="F25" s="41">
        <f t="shared" si="1"/>
        <v>100</v>
      </c>
      <c r="G25" s="41">
        <f t="shared" si="2"/>
        <v>84.45548627333719</v>
      </c>
      <c r="H25" s="41">
        <f t="shared" si="2"/>
        <v>15.544513726662808</v>
      </c>
      <c r="I25" s="41">
        <f t="shared" si="3"/>
        <v>18.127853189995562</v>
      </c>
      <c r="J25" s="41">
        <f t="shared" si="3"/>
        <v>20.195949072849203</v>
      </c>
      <c r="K25" s="41">
        <f t="shared" si="3"/>
        <v>8.029002928719066</v>
      </c>
      <c r="L25" s="28"/>
      <c r="M25" s="28"/>
    </row>
    <row r="26" spans="2:13" ht="14.25">
      <c r="B26" s="42" t="s">
        <v>19</v>
      </c>
      <c r="C26" s="43">
        <f t="shared" si="0"/>
        <v>4352.4680499999995</v>
      </c>
      <c r="D26" s="43">
        <v>3631.6735</v>
      </c>
      <c r="E26" s="43">
        <v>720.79455</v>
      </c>
      <c r="F26" s="43">
        <f t="shared" si="1"/>
        <v>100</v>
      </c>
      <c r="G26" s="43">
        <f t="shared" si="2"/>
        <v>83.43940629271248</v>
      </c>
      <c r="H26" s="43">
        <f t="shared" si="2"/>
        <v>16.560593707287524</v>
      </c>
      <c r="I26" s="43">
        <f t="shared" si="3"/>
        <v>10.636772924138754</v>
      </c>
      <c r="J26" s="43">
        <f t="shared" si="3"/>
        <v>11.00613214550414</v>
      </c>
      <c r="K26" s="43">
        <f t="shared" si="3"/>
        <v>8.812556786227617</v>
      </c>
      <c r="L26" s="28"/>
      <c r="M26" s="28"/>
    </row>
    <row r="27" spans="2:13" ht="14.25">
      <c r="B27" s="32">
        <v>2012</v>
      </c>
      <c r="C27" s="33">
        <f t="shared" si="0"/>
        <v>17879.88089</v>
      </c>
      <c r="D27" s="33">
        <v>15007.84031</v>
      </c>
      <c r="E27" s="33">
        <v>2872.04058</v>
      </c>
      <c r="F27" s="33">
        <f t="shared" si="1"/>
        <v>99.99999999999999</v>
      </c>
      <c r="G27" s="33">
        <f t="shared" si="2"/>
        <v>83.9370262158385</v>
      </c>
      <c r="H27" s="33">
        <f t="shared" si="2"/>
        <v>16.06297378416149</v>
      </c>
      <c r="I27" s="33">
        <f t="shared" si="3"/>
        <v>5.213897848603082</v>
      </c>
      <c r="J27" s="33">
        <f t="shared" si="3"/>
        <v>4.886487574983221</v>
      </c>
      <c r="K27" s="33">
        <f t="shared" si="3"/>
        <v>6.9585787714688365</v>
      </c>
      <c r="L27" s="28"/>
      <c r="M27" s="28"/>
    </row>
    <row r="28" spans="2:13" ht="14.25">
      <c r="B28" s="34" t="s">
        <v>16</v>
      </c>
      <c r="C28" s="35">
        <f t="shared" si="0"/>
        <v>4271.19251</v>
      </c>
      <c r="D28" s="35">
        <v>3623.57567</v>
      </c>
      <c r="E28" s="35">
        <v>647.61684</v>
      </c>
      <c r="F28" s="35">
        <f t="shared" si="1"/>
        <v>100.00000000000001</v>
      </c>
      <c r="G28" s="35">
        <f t="shared" si="2"/>
        <v>84.83756378379678</v>
      </c>
      <c r="H28" s="35">
        <f t="shared" si="2"/>
        <v>15.162436216203238</v>
      </c>
      <c r="I28" s="35">
        <f t="shared" si="3"/>
        <v>9.13576832526897</v>
      </c>
      <c r="J28" s="35">
        <f t="shared" si="3"/>
        <v>9.792148608203831</v>
      </c>
      <c r="K28" s="35">
        <f t="shared" si="3"/>
        <v>5.603279082445539</v>
      </c>
      <c r="L28" s="28"/>
      <c r="M28" s="28"/>
    </row>
    <row r="29" spans="2:13" ht="14.25">
      <c r="B29" s="34" t="s">
        <v>17</v>
      </c>
      <c r="C29" s="35">
        <f t="shared" si="0"/>
        <v>4519.49479</v>
      </c>
      <c r="D29" s="35">
        <v>3815.4291</v>
      </c>
      <c r="E29" s="35">
        <v>704.06569</v>
      </c>
      <c r="F29" s="35">
        <f t="shared" si="1"/>
        <v>100</v>
      </c>
      <c r="G29" s="35">
        <f t="shared" si="2"/>
        <v>84.42158420985811</v>
      </c>
      <c r="H29" s="35">
        <f t="shared" si="2"/>
        <v>15.57841579014189</v>
      </c>
      <c r="I29" s="35">
        <f aca="true" t="shared" si="4" ref="I29:K44">+C29/C24*100-100</f>
        <v>2.274237467570444</v>
      </c>
      <c r="J29" s="35">
        <f t="shared" si="4"/>
        <v>2.0816156599548776</v>
      </c>
      <c r="K29" s="35">
        <f t="shared" si="4"/>
        <v>3.3308558256206737</v>
      </c>
      <c r="L29" s="28"/>
      <c r="M29" s="28"/>
    </row>
    <row r="30" spans="2:13" ht="14.25">
      <c r="B30" s="34" t="s">
        <v>18</v>
      </c>
      <c r="C30" s="35">
        <f t="shared" si="0"/>
        <v>4340.23572</v>
      </c>
      <c r="D30" s="35">
        <v>3649.90053</v>
      </c>
      <c r="E30" s="35">
        <v>690.33519</v>
      </c>
      <c r="F30" s="35">
        <f t="shared" si="1"/>
        <v>100</v>
      </c>
      <c r="G30" s="35">
        <f t="shared" si="2"/>
        <v>84.09452309654739</v>
      </c>
      <c r="H30" s="35">
        <f t="shared" si="2"/>
        <v>15.905476903452609</v>
      </c>
      <c r="I30" s="35">
        <f t="shared" si="4"/>
        <v>0.7313324191973862</v>
      </c>
      <c r="J30" s="35">
        <f t="shared" si="4"/>
        <v>0.3008061934099544</v>
      </c>
      <c r="K30" s="35">
        <f t="shared" si="4"/>
        <v>3.0704407626083423</v>
      </c>
      <c r="L30" s="28"/>
      <c r="M30" s="28"/>
    </row>
    <row r="31" spans="2:13" ht="14.25">
      <c r="B31" s="36" t="s">
        <v>19</v>
      </c>
      <c r="C31" s="37">
        <f t="shared" si="0"/>
        <v>4748.95787</v>
      </c>
      <c r="D31" s="37">
        <v>3918.93501</v>
      </c>
      <c r="E31" s="37">
        <v>830.02286</v>
      </c>
      <c r="F31" s="37">
        <f t="shared" si="1"/>
        <v>100</v>
      </c>
      <c r="G31" s="37">
        <f t="shared" si="2"/>
        <v>82.52199992669128</v>
      </c>
      <c r="H31" s="37">
        <f t="shared" si="2"/>
        <v>17.478000073308717</v>
      </c>
      <c r="I31" s="37">
        <f t="shared" si="4"/>
        <v>9.109540045905689</v>
      </c>
      <c r="J31" s="37">
        <f t="shared" si="4"/>
        <v>7.909893606900511</v>
      </c>
      <c r="K31" s="37">
        <f t="shared" si="4"/>
        <v>15.15387567788909</v>
      </c>
      <c r="L31" s="28"/>
      <c r="M31" s="28"/>
    </row>
    <row r="32" spans="2:13" ht="14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</v>
      </c>
      <c r="H32" s="39">
        <f t="shared" si="2"/>
        <v>16.124924885319416</v>
      </c>
      <c r="I32" s="39">
        <f t="shared" si="4"/>
        <v>2.769739499805681</v>
      </c>
      <c r="J32" s="39">
        <f t="shared" si="4"/>
        <v>2.6938886052153066</v>
      </c>
      <c r="K32" s="39">
        <f t="shared" si="4"/>
        <v>3.1660981450525583</v>
      </c>
      <c r="L32" s="28"/>
      <c r="M32" s="28"/>
    </row>
    <row r="33" spans="2:13" ht="14.25">
      <c r="B33" s="40" t="s">
        <v>16</v>
      </c>
      <c r="C33" s="41">
        <f t="shared" si="0"/>
        <v>4370.993444466548</v>
      </c>
      <c r="D33" s="41">
        <v>3688.90391</v>
      </c>
      <c r="E33" s="41">
        <v>682.0895344665479</v>
      </c>
      <c r="F33" s="41">
        <f t="shared" si="1"/>
        <v>100</v>
      </c>
      <c r="G33" s="41">
        <f t="shared" si="2"/>
        <v>84.39509134176264</v>
      </c>
      <c r="H33" s="41">
        <f t="shared" si="2"/>
        <v>15.604908658237363</v>
      </c>
      <c r="I33" s="41">
        <f t="shared" si="4"/>
        <v>2.336605859672389</v>
      </c>
      <c r="J33" s="41">
        <f t="shared" si="4"/>
        <v>1.8028667247343577</v>
      </c>
      <c r="K33" s="41">
        <f t="shared" si="4"/>
        <v>5.323007731940365</v>
      </c>
      <c r="L33" s="28"/>
      <c r="M33" s="28"/>
    </row>
    <row r="34" spans="2:13" ht="14.25">
      <c r="B34" s="40" t="s">
        <v>17</v>
      </c>
      <c r="C34" s="41">
        <f t="shared" si="0"/>
        <v>4669.850624655216</v>
      </c>
      <c r="D34" s="41">
        <v>3943.40333</v>
      </c>
      <c r="E34" s="41">
        <v>726.4472946552156</v>
      </c>
      <c r="F34" s="41">
        <f t="shared" si="1"/>
        <v>100</v>
      </c>
      <c r="G34" s="41">
        <f t="shared" si="2"/>
        <v>84.44388583181178</v>
      </c>
      <c r="H34" s="41">
        <f t="shared" si="2"/>
        <v>15.55611416818821</v>
      </c>
      <c r="I34" s="41">
        <f t="shared" si="4"/>
        <v>3.3268283655929736</v>
      </c>
      <c r="J34" s="41">
        <f t="shared" si="4"/>
        <v>3.354124179636827</v>
      </c>
      <c r="K34" s="41">
        <f t="shared" si="4"/>
        <v>3.1789085838305198</v>
      </c>
      <c r="L34" s="28"/>
      <c r="M34" s="28"/>
    </row>
    <row r="35" spans="2:13" ht="14.25">
      <c r="B35" s="40" t="s">
        <v>18</v>
      </c>
      <c r="C35" s="41">
        <f t="shared" si="0"/>
        <v>4646.965039287336</v>
      </c>
      <c r="D35" s="41">
        <v>3920.7560700000004</v>
      </c>
      <c r="E35" s="41">
        <v>726.2089692873362</v>
      </c>
      <c r="F35" s="41">
        <f t="shared" si="1"/>
        <v>100</v>
      </c>
      <c r="G35" s="41">
        <f t="shared" si="2"/>
        <v>84.37240299533848</v>
      </c>
      <c r="H35" s="41">
        <f t="shared" si="2"/>
        <v>15.627597004661528</v>
      </c>
      <c r="I35" s="41">
        <f t="shared" si="4"/>
        <v>7.067111997487018</v>
      </c>
      <c r="J35" s="41">
        <f t="shared" si="4"/>
        <v>7.42090196085428</v>
      </c>
      <c r="K35" s="41">
        <f t="shared" si="4"/>
        <v>5.196574042145556</v>
      </c>
      <c r="L35" s="28"/>
      <c r="M35" s="28"/>
    </row>
    <row r="36" spans="2:13" ht="14.25">
      <c r="B36" s="42" t="s">
        <v>19</v>
      </c>
      <c r="C36" s="43">
        <f t="shared" si="0"/>
        <v>4687.297905119437</v>
      </c>
      <c r="D36" s="43">
        <v>3859.0715</v>
      </c>
      <c r="E36" s="43">
        <v>828.2264051194371</v>
      </c>
      <c r="F36" s="43">
        <f t="shared" si="1"/>
        <v>100</v>
      </c>
      <c r="G36" s="43">
        <f t="shared" si="2"/>
        <v>82.33040822485694</v>
      </c>
      <c r="H36" s="43">
        <f t="shared" si="2"/>
        <v>17.66959177514306</v>
      </c>
      <c r="I36" s="43">
        <f t="shared" si="4"/>
        <v>-1.298389384965489</v>
      </c>
      <c r="J36" s="43">
        <f t="shared" si="4"/>
        <v>-1.5275453623815025</v>
      </c>
      <c r="K36" s="43">
        <f t="shared" si="4"/>
        <v>-0.2164343859834048</v>
      </c>
      <c r="L36" s="28"/>
      <c r="M36" s="28"/>
    </row>
    <row r="37" spans="2:13" ht="14.25">
      <c r="B37" s="32">
        <v>2014</v>
      </c>
      <c r="C37" s="33">
        <f t="shared" si="0"/>
        <v>19279.875477593883</v>
      </c>
      <c r="D37" s="33">
        <v>16157.39923</v>
      </c>
      <c r="E37" s="33">
        <v>3122.4762475938815</v>
      </c>
      <c r="F37" s="33">
        <f t="shared" si="1"/>
        <v>100</v>
      </c>
      <c r="G37" s="33">
        <f t="shared" si="2"/>
        <v>83.80447917714682</v>
      </c>
      <c r="H37" s="33">
        <f t="shared" si="2"/>
        <v>16.19552082285318</v>
      </c>
      <c r="I37" s="33">
        <f t="shared" si="4"/>
        <v>4.923881332496279</v>
      </c>
      <c r="J37" s="33">
        <f t="shared" si="4"/>
        <v>4.835569044701344</v>
      </c>
      <c r="K37" s="33">
        <f t="shared" si="4"/>
        <v>5.383244698529225</v>
      </c>
      <c r="L37" s="28"/>
      <c r="M37" s="28"/>
    </row>
    <row r="38" spans="2:13" ht="14.25">
      <c r="B38" s="34" t="s">
        <v>16</v>
      </c>
      <c r="C38" s="35">
        <f t="shared" si="0"/>
        <v>4568.074567456604</v>
      </c>
      <c r="D38" s="35">
        <v>3848.42527</v>
      </c>
      <c r="E38" s="35">
        <v>719.6492974566044</v>
      </c>
      <c r="F38" s="35">
        <f t="shared" si="1"/>
        <v>100</v>
      </c>
      <c r="G38" s="35">
        <f t="shared" si="2"/>
        <v>84.24611317460854</v>
      </c>
      <c r="H38" s="35">
        <f t="shared" si="2"/>
        <v>15.753886825391469</v>
      </c>
      <c r="I38" s="35">
        <f t="shared" si="4"/>
        <v>4.508840507174654</v>
      </c>
      <c r="J38" s="35">
        <f t="shared" si="4"/>
        <v>4.324356608139453</v>
      </c>
      <c r="K38" s="35">
        <f t="shared" si="4"/>
        <v>5.506573710947123</v>
      </c>
      <c r="L38" s="28"/>
      <c r="M38" s="28"/>
    </row>
    <row r="39" spans="2:13" ht="14.25">
      <c r="B39" s="34" t="s">
        <v>17</v>
      </c>
      <c r="C39" s="35">
        <f t="shared" si="0"/>
        <v>4892.927119997597</v>
      </c>
      <c r="D39" s="35">
        <v>4112.41167</v>
      </c>
      <c r="E39" s="35">
        <v>780.515449997597</v>
      </c>
      <c r="F39" s="35">
        <f t="shared" si="1"/>
        <v>99.99999999999999</v>
      </c>
      <c r="G39" s="35">
        <f t="shared" si="2"/>
        <v>84.04808755872128</v>
      </c>
      <c r="H39" s="35">
        <f t="shared" si="2"/>
        <v>15.951912441278711</v>
      </c>
      <c r="I39" s="35">
        <f t="shared" si="4"/>
        <v>4.776951411777787</v>
      </c>
      <c r="J39" s="35">
        <f t="shared" si="4"/>
        <v>4.285849705360988</v>
      </c>
      <c r="K39" s="35">
        <f t="shared" si="4"/>
        <v>7.442818734433175</v>
      </c>
      <c r="L39" s="28"/>
      <c r="M39" s="28"/>
    </row>
    <row r="40" spans="2:13" ht="14.25">
      <c r="B40" s="34" t="s">
        <v>18</v>
      </c>
      <c r="C40" s="35">
        <f t="shared" si="0"/>
        <v>4890.256176033334</v>
      </c>
      <c r="D40" s="35">
        <v>4081.1877200000004</v>
      </c>
      <c r="E40" s="35">
        <v>809.0684560333336</v>
      </c>
      <c r="F40" s="35">
        <f t="shared" si="1"/>
        <v>100</v>
      </c>
      <c r="G40" s="35">
        <f t="shared" si="2"/>
        <v>83.45549952989172</v>
      </c>
      <c r="H40" s="35">
        <f t="shared" si="2"/>
        <v>16.544500470108268</v>
      </c>
      <c r="I40" s="35">
        <f t="shared" si="4"/>
        <v>5.235484551510822</v>
      </c>
      <c r="J40" s="35">
        <f t="shared" si="4"/>
        <v>4.0918549161361</v>
      </c>
      <c r="K40" s="35">
        <f t="shared" si="4"/>
        <v>11.409868267987846</v>
      </c>
      <c r="L40" s="28"/>
      <c r="M40" s="28"/>
    </row>
    <row r="41" spans="2:13" ht="14.25">
      <c r="B41" s="36" t="s">
        <v>19</v>
      </c>
      <c r="C41" s="37">
        <f t="shared" si="0"/>
        <v>4928.617614106346</v>
      </c>
      <c r="D41" s="37">
        <v>4115.37457</v>
      </c>
      <c r="E41" s="37">
        <v>813.2430441063464</v>
      </c>
      <c r="F41" s="37">
        <f t="shared" si="1"/>
        <v>100</v>
      </c>
      <c r="G41" s="37">
        <f t="shared" si="2"/>
        <v>83.49957112155062</v>
      </c>
      <c r="H41" s="37">
        <f t="shared" si="2"/>
        <v>16.50042887844938</v>
      </c>
      <c r="I41" s="37">
        <f t="shared" si="4"/>
        <v>5.148375756602562</v>
      </c>
      <c r="J41" s="37">
        <f t="shared" si="4"/>
        <v>6.641573497666471</v>
      </c>
      <c r="K41" s="37">
        <f t="shared" si="4"/>
        <v>-1.8090899928419901</v>
      </c>
      <c r="L41" s="28"/>
      <c r="M41" s="28"/>
    </row>
    <row r="42" spans="2:13" ht="14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</v>
      </c>
      <c r="F42" s="39">
        <f t="shared" si="1"/>
        <v>100</v>
      </c>
      <c r="G42" s="39">
        <f t="shared" si="2"/>
        <v>83.07881879149612</v>
      </c>
      <c r="H42" s="39">
        <f t="shared" si="2"/>
        <v>16.921181208503874</v>
      </c>
      <c r="I42" s="39">
        <f t="shared" si="4"/>
        <v>-3.0807347758541965</v>
      </c>
      <c r="J42" s="39">
        <f t="shared" si="4"/>
        <v>-3.9199556870762677</v>
      </c>
      <c r="K42" s="39">
        <f t="shared" si="4"/>
        <v>1.2618530389379998</v>
      </c>
      <c r="L42" s="28"/>
      <c r="M42" s="28"/>
    </row>
    <row r="43" spans="2:13" ht="14.25">
      <c r="B43" s="40" t="s">
        <v>16</v>
      </c>
      <c r="C43" s="41">
        <f t="shared" si="0"/>
        <v>4440.030153978161</v>
      </c>
      <c r="D43" s="41">
        <v>3726.11972</v>
      </c>
      <c r="E43" s="41">
        <v>713.9104339781607</v>
      </c>
      <c r="F43" s="41">
        <f t="shared" si="1"/>
        <v>100</v>
      </c>
      <c r="G43" s="41">
        <f t="shared" si="2"/>
        <v>83.92104537086276</v>
      </c>
      <c r="H43" s="41">
        <f t="shared" si="2"/>
        <v>16.078954629137236</v>
      </c>
      <c r="I43" s="41">
        <f t="shared" si="4"/>
        <v>-2.8030280939510703</v>
      </c>
      <c r="J43" s="41">
        <f t="shared" si="4"/>
        <v>-3.1780674280833807</v>
      </c>
      <c r="K43" s="41">
        <f t="shared" si="4"/>
        <v>-0.7974528007914472</v>
      </c>
      <c r="L43" s="28"/>
      <c r="M43" s="28"/>
    </row>
    <row r="44" spans="2:13" ht="14.25">
      <c r="B44" s="40" t="s">
        <v>17</v>
      </c>
      <c r="C44" s="41">
        <f t="shared" si="0"/>
        <v>4614.2464742581615</v>
      </c>
      <c r="D44" s="41">
        <v>3831.54706</v>
      </c>
      <c r="E44" s="41">
        <v>782.6994142581611</v>
      </c>
      <c r="F44" s="41">
        <f t="shared" si="1"/>
        <v>100</v>
      </c>
      <c r="G44" s="41">
        <f t="shared" si="2"/>
        <v>83.03732974333589</v>
      </c>
      <c r="H44" s="41">
        <f t="shared" si="2"/>
        <v>16.962670256664104</v>
      </c>
      <c r="I44" s="41">
        <f t="shared" si="4"/>
        <v>-5.6955813750108035</v>
      </c>
      <c r="J44" s="41">
        <f t="shared" si="4"/>
        <v>-6.829681280424936</v>
      </c>
      <c r="K44" s="41">
        <f t="shared" si="4"/>
        <v>0.27981050990995016</v>
      </c>
      <c r="L44" s="28"/>
      <c r="M44" s="28"/>
    </row>
    <row r="45" spans="2:13" ht="14.25">
      <c r="B45" s="40" t="s">
        <v>18</v>
      </c>
      <c r="C45" s="41">
        <f t="shared" si="0"/>
        <v>4865.110270248467</v>
      </c>
      <c r="D45" s="41">
        <v>4045.5782499999996</v>
      </c>
      <c r="E45" s="41">
        <v>819.5320202484669</v>
      </c>
      <c r="F45" s="41">
        <f t="shared" si="1"/>
        <v>99.99999999999999</v>
      </c>
      <c r="G45" s="41">
        <f t="shared" si="2"/>
        <v>83.15491376916698</v>
      </c>
      <c r="H45" s="41">
        <f t="shared" si="2"/>
        <v>16.845086230833004</v>
      </c>
      <c r="I45" s="41">
        <f aca="true" t="shared" si="5" ref="I45:K60">+C45/C40*100-100</f>
        <v>-0.5142042641468265</v>
      </c>
      <c r="J45" s="41">
        <f t="shared" si="5"/>
        <v>-0.8725271279606943</v>
      </c>
      <c r="K45" s="41">
        <f t="shared" si="5"/>
        <v>1.2932853996599363</v>
      </c>
      <c r="L45" s="28"/>
      <c r="M45" s="28"/>
    </row>
    <row r="46" spans="2:13" ht="14.25">
      <c r="B46" s="42" t="s">
        <v>19</v>
      </c>
      <c r="C46" s="43">
        <f t="shared" si="0"/>
        <v>4766.526750529474</v>
      </c>
      <c r="D46" s="43">
        <v>3920.79131</v>
      </c>
      <c r="E46" s="43">
        <v>845.7354405294737</v>
      </c>
      <c r="F46" s="43">
        <f t="shared" si="1"/>
        <v>100</v>
      </c>
      <c r="G46" s="43">
        <f t="shared" si="2"/>
        <v>82.25677763298972</v>
      </c>
      <c r="H46" s="43">
        <f t="shared" si="2"/>
        <v>17.743222367010276</v>
      </c>
      <c r="I46" s="43">
        <f t="shared" si="5"/>
        <v>-3.2887693115600314</v>
      </c>
      <c r="J46" s="43">
        <f t="shared" si="5"/>
        <v>-4.728202905719954</v>
      </c>
      <c r="K46" s="43">
        <f t="shared" si="5"/>
        <v>3.995410309206207</v>
      </c>
      <c r="L46" s="28"/>
      <c r="M46" s="28"/>
    </row>
    <row r="47" spans="2:13" ht="14.25">
      <c r="B47" s="32">
        <v>2016</v>
      </c>
      <c r="C47" s="33">
        <f t="shared" si="0"/>
        <v>18241.48899771</v>
      </c>
      <c r="D47" s="33">
        <v>15049.605909999998</v>
      </c>
      <c r="E47" s="33">
        <v>3191.88308771</v>
      </c>
      <c r="F47" s="33">
        <f t="shared" si="1"/>
        <v>99.99999999999999</v>
      </c>
      <c r="G47" s="33">
        <f t="shared" si="2"/>
        <v>82.5020693863823</v>
      </c>
      <c r="H47" s="33">
        <f t="shared" si="2"/>
        <v>17.497930613617683</v>
      </c>
      <c r="I47" s="33">
        <f t="shared" si="5"/>
        <v>-2.3783940119390934</v>
      </c>
      <c r="J47" s="33">
        <f t="shared" si="5"/>
        <v>-3.0561022894384706</v>
      </c>
      <c r="K47" s="33">
        <f t="shared" si="5"/>
        <v>0.9489861801466333</v>
      </c>
      <c r="L47" s="28"/>
      <c r="M47" s="28"/>
    </row>
    <row r="48" spans="2:13" ht="14.25">
      <c r="B48" s="34" t="s">
        <v>16</v>
      </c>
      <c r="C48" s="35">
        <f t="shared" si="0"/>
        <v>4205.581113920162</v>
      </c>
      <c r="D48" s="35">
        <v>3455.93383</v>
      </c>
      <c r="E48" s="35">
        <v>749.6472839201622</v>
      </c>
      <c r="F48" s="35">
        <f t="shared" si="1"/>
        <v>99.99999999999999</v>
      </c>
      <c r="G48" s="35">
        <f t="shared" si="2"/>
        <v>82.17494173542663</v>
      </c>
      <c r="H48" s="35">
        <f t="shared" si="2"/>
        <v>17.825058264573357</v>
      </c>
      <c r="I48" s="35">
        <f t="shared" si="5"/>
        <v>-5.2803479239423154</v>
      </c>
      <c r="J48" s="35">
        <f t="shared" si="5"/>
        <v>-7.251132821894416</v>
      </c>
      <c r="K48" s="35">
        <f t="shared" si="5"/>
        <v>5.005788995527524</v>
      </c>
      <c r="L48" s="28"/>
      <c r="M48" s="28"/>
    </row>
    <row r="49" spans="2:13" ht="14.25">
      <c r="B49" s="34" t="s">
        <v>17</v>
      </c>
      <c r="C49" s="35">
        <f t="shared" si="0"/>
        <v>4602.85699968611</v>
      </c>
      <c r="D49" s="35">
        <v>3830.0305399999997</v>
      </c>
      <c r="E49" s="35">
        <v>772.82645968611</v>
      </c>
      <c r="F49" s="35">
        <f t="shared" si="1"/>
        <v>100</v>
      </c>
      <c r="G49" s="35">
        <f t="shared" si="2"/>
        <v>83.20985292963017</v>
      </c>
      <c r="H49" s="35">
        <f t="shared" si="2"/>
        <v>16.79014707036983</v>
      </c>
      <c r="I49" s="35">
        <f t="shared" si="5"/>
        <v>-0.24683281735362073</v>
      </c>
      <c r="J49" s="35">
        <f t="shared" si="5"/>
        <v>-0.03957983488790262</v>
      </c>
      <c r="K49" s="35">
        <f t="shared" si="5"/>
        <v>-1.2613979763110876</v>
      </c>
      <c r="L49" s="28"/>
      <c r="M49" s="28"/>
    </row>
    <row r="50" spans="2:13" ht="14.25">
      <c r="B50" s="34" t="s">
        <v>18</v>
      </c>
      <c r="C50" s="35">
        <f t="shared" si="0"/>
        <v>4598.390161755016</v>
      </c>
      <c r="D50" s="35">
        <v>3791.09967</v>
      </c>
      <c r="E50" s="35">
        <v>807.2904917550168</v>
      </c>
      <c r="F50" s="35">
        <f t="shared" si="1"/>
        <v>100.00000000000001</v>
      </c>
      <c r="G50" s="35">
        <f t="shared" si="2"/>
        <v>82.44406274027634</v>
      </c>
      <c r="H50" s="35">
        <f t="shared" si="2"/>
        <v>17.555937259723677</v>
      </c>
      <c r="I50" s="35">
        <f t="shared" si="5"/>
        <v>-5.482303456193378</v>
      </c>
      <c r="J50" s="35">
        <f t="shared" si="5"/>
        <v>-6.2902894042402835</v>
      </c>
      <c r="K50" s="35">
        <f t="shared" si="5"/>
        <v>-1.4937218059812665</v>
      </c>
      <c r="L50" s="28"/>
      <c r="M50" s="28"/>
    </row>
    <row r="51" spans="2:13" ht="14.25">
      <c r="B51" s="36" t="s">
        <v>19</v>
      </c>
      <c r="C51" s="37">
        <f t="shared" si="0"/>
        <v>4834.660722348711</v>
      </c>
      <c r="D51" s="37">
        <v>3972.54187</v>
      </c>
      <c r="E51" s="37">
        <v>862.1188523487107</v>
      </c>
      <c r="F51" s="37">
        <f t="shared" si="1"/>
        <v>100</v>
      </c>
      <c r="G51" s="37">
        <f t="shared" si="2"/>
        <v>82.1679554810645</v>
      </c>
      <c r="H51" s="37">
        <f t="shared" si="2"/>
        <v>17.8320445189355</v>
      </c>
      <c r="I51" s="37">
        <f t="shared" si="5"/>
        <v>1.4294259821717787</v>
      </c>
      <c r="J51" s="37">
        <f t="shared" si="5"/>
        <v>1.3199009054118704</v>
      </c>
      <c r="K51" s="37">
        <f t="shared" si="5"/>
        <v>1.9371792920230604</v>
      </c>
      <c r="L51" s="28"/>
      <c r="M51" s="28"/>
    </row>
    <row r="52" spans="2:13" ht="14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</v>
      </c>
      <c r="H52" s="39">
        <f t="shared" si="2"/>
        <v>16.75209134746865</v>
      </c>
      <c r="I52" s="39">
        <f t="shared" si="5"/>
        <v>8.273234417922026</v>
      </c>
      <c r="J52" s="39">
        <f t="shared" si="5"/>
        <v>9.252051437936998</v>
      </c>
      <c r="K52" s="39">
        <f t="shared" si="5"/>
        <v>3.658149841063633</v>
      </c>
      <c r="L52" s="28"/>
      <c r="M52" s="28"/>
    </row>
    <row r="53" spans="2:13" ht="14.25">
      <c r="B53" s="40" t="s">
        <v>16</v>
      </c>
      <c r="C53" s="41">
        <f t="shared" si="0"/>
        <v>4662.015845762535</v>
      </c>
      <c r="D53" s="41">
        <v>3890.6557900000003</v>
      </c>
      <c r="E53" s="41">
        <v>771.3600557625344</v>
      </c>
      <c r="F53" s="41">
        <f t="shared" si="1"/>
        <v>100</v>
      </c>
      <c r="G53" s="41">
        <f t="shared" si="2"/>
        <v>83.45436649547963</v>
      </c>
      <c r="H53" s="41">
        <f t="shared" si="2"/>
        <v>16.545633504520367</v>
      </c>
      <c r="I53" s="41">
        <f t="shared" si="5"/>
        <v>10.853071655938521</v>
      </c>
      <c r="J53" s="41">
        <f t="shared" si="5"/>
        <v>12.579001259407804</v>
      </c>
      <c r="K53" s="41">
        <f t="shared" si="5"/>
        <v>2.8963983873627512</v>
      </c>
      <c r="L53" s="28"/>
      <c r="M53" s="28"/>
    </row>
    <row r="54" spans="2:13" ht="14.25">
      <c r="B54" s="40" t="s">
        <v>17</v>
      </c>
      <c r="C54" s="41">
        <f t="shared" si="0"/>
        <v>4749.79398278309</v>
      </c>
      <c r="D54" s="41">
        <v>3946.1893</v>
      </c>
      <c r="E54" s="41">
        <v>803.6046827830895</v>
      </c>
      <c r="F54" s="41">
        <f t="shared" si="1"/>
        <v>100</v>
      </c>
      <c r="G54" s="41">
        <f t="shared" si="2"/>
        <v>83.08127287844543</v>
      </c>
      <c r="H54" s="41">
        <f t="shared" si="2"/>
        <v>16.918727121554568</v>
      </c>
      <c r="I54" s="41">
        <f t="shared" si="5"/>
        <v>3.1922995458473054</v>
      </c>
      <c r="J54" s="41">
        <f t="shared" si="5"/>
        <v>3.0328416127982223</v>
      </c>
      <c r="K54" s="41">
        <f t="shared" si="5"/>
        <v>3.9825529666104273</v>
      </c>
      <c r="L54" s="28"/>
      <c r="M54" s="28"/>
    </row>
    <row r="55" spans="2:13" ht="14.25">
      <c r="B55" s="40" t="s">
        <v>18</v>
      </c>
      <c r="C55" s="41">
        <f t="shared" si="0"/>
        <v>4931.336331878401</v>
      </c>
      <c r="D55" s="41">
        <v>4107.12606</v>
      </c>
      <c r="E55" s="41">
        <v>824.2102718784014</v>
      </c>
      <c r="F55" s="41">
        <f t="shared" si="1"/>
        <v>99.99999999999999</v>
      </c>
      <c r="G55" s="41">
        <f t="shared" si="2"/>
        <v>83.28626935156842</v>
      </c>
      <c r="H55" s="41">
        <f t="shared" si="2"/>
        <v>16.713730648431568</v>
      </c>
      <c r="I55" s="41">
        <f t="shared" si="5"/>
        <v>7.240494138416324</v>
      </c>
      <c r="J55" s="41">
        <f t="shared" si="5"/>
        <v>8.336008480621132</v>
      </c>
      <c r="K55" s="41">
        <f t="shared" si="5"/>
        <v>2.0958725881437914</v>
      </c>
      <c r="L55" s="28"/>
      <c r="M55" s="28"/>
    </row>
    <row r="56" spans="2:13" ht="14.25">
      <c r="B56" s="42" t="s">
        <v>19</v>
      </c>
      <c r="C56" s="43">
        <f t="shared" si="0"/>
        <v>5407.503983385975</v>
      </c>
      <c r="D56" s="43">
        <v>4498.03204</v>
      </c>
      <c r="E56" s="43">
        <v>909.4719433859744</v>
      </c>
      <c r="F56" s="43">
        <f t="shared" si="1"/>
        <v>100</v>
      </c>
      <c r="G56" s="43">
        <f t="shared" si="2"/>
        <v>83.18129868826287</v>
      </c>
      <c r="H56" s="43">
        <f t="shared" si="2"/>
        <v>16.81870131173713</v>
      </c>
      <c r="I56" s="43">
        <f t="shared" si="5"/>
        <v>11.848675510759989</v>
      </c>
      <c r="J56" s="43">
        <f t="shared" si="5"/>
        <v>13.228058688781047</v>
      </c>
      <c r="K56" s="43">
        <f t="shared" si="5"/>
        <v>5.492640708210644</v>
      </c>
      <c r="L56" s="28"/>
      <c r="M56" s="28"/>
    </row>
    <row r="57" spans="2:13" ht="14.25">
      <c r="B57" s="32">
        <v>2018</v>
      </c>
      <c r="C57" s="33">
        <f t="shared" si="0"/>
        <v>21170.122310030005</v>
      </c>
      <c r="D57" s="33">
        <v>17628.84992</v>
      </c>
      <c r="E57" s="33">
        <v>3541.2723900300057</v>
      </c>
      <c r="F57" s="33">
        <f t="shared" si="1"/>
        <v>100</v>
      </c>
      <c r="G57" s="33">
        <f t="shared" si="2"/>
        <v>83.27231020128676</v>
      </c>
      <c r="H57" s="33">
        <f t="shared" si="2"/>
        <v>16.727689798713243</v>
      </c>
      <c r="I57" s="33">
        <f t="shared" si="5"/>
        <v>7.186964256287425</v>
      </c>
      <c r="J57" s="33">
        <f t="shared" si="5"/>
        <v>7.218382798525653</v>
      </c>
      <c r="K57" s="33">
        <f t="shared" si="5"/>
        <v>7.030832828873784</v>
      </c>
      <c r="L57" s="28"/>
      <c r="M57" s="28"/>
    </row>
    <row r="58" spans="2:13" ht="14.25">
      <c r="B58" s="34" t="s">
        <v>16</v>
      </c>
      <c r="C58" s="35">
        <f t="shared" si="0"/>
        <v>4839.735472233011</v>
      </c>
      <c r="D58" s="35">
        <v>4021.74163</v>
      </c>
      <c r="E58" s="35">
        <v>817.9938422330114</v>
      </c>
      <c r="F58" s="35">
        <f t="shared" si="1"/>
        <v>100.00000000000001</v>
      </c>
      <c r="G58" s="35">
        <f t="shared" si="2"/>
        <v>83.09837703060255</v>
      </c>
      <c r="H58" s="35">
        <f t="shared" si="2"/>
        <v>16.901622969397465</v>
      </c>
      <c r="I58" s="35">
        <f t="shared" si="5"/>
        <v>3.8120768429393337</v>
      </c>
      <c r="J58" s="35">
        <f t="shared" si="5"/>
        <v>3.369247938533263</v>
      </c>
      <c r="K58" s="35">
        <f t="shared" si="5"/>
        <v>6.0456574231571665</v>
      </c>
      <c r="L58" s="28"/>
      <c r="M58" s="28"/>
    </row>
    <row r="59" spans="2:13" ht="14.25">
      <c r="B59" s="34" t="s">
        <v>17</v>
      </c>
      <c r="C59" s="35">
        <f t="shared" si="0"/>
        <v>5419.4294556579025</v>
      </c>
      <c r="D59" s="35">
        <v>4549.51089</v>
      </c>
      <c r="E59" s="35">
        <v>869.9185656579027</v>
      </c>
      <c r="F59" s="35">
        <f t="shared" si="1"/>
        <v>100</v>
      </c>
      <c r="G59" s="35">
        <f t="shared" si="2"/>
        <v>83.94815224045946</v>
      </c>
      <c r="H59" s="35">
        <f t="shared" si="2"/>
        <v>16.051847759540532</v>
      </c>
      <c r="I59" s="35">
        <f t="shared" si="5"/>
        <v>14.098200370417914</v>
      </c>
      <c r="J59" s="35">
        <f t="shared" si="5"/>
        <v>15.28871384857284</v>
      </c>
      <c r="K59" s="35">
        <f t="shared" si="5"/>
        <v>8.252052818451872</v>
      </c>
      <c r="L59" s="28"/>
      <c r="M59" s="28"/>
    </row>
    <row r="60" spans="2:13" ht="14.25">
      <c r="B60" s="34" t="s">
        <v>18</v>
      </c>
      <c r="C60" s="35">
        <f t="shared" si="0"/>
        <v>5387.466879863621</v>
      </c>
      <c r="D60" s="35">
        <v>4493.37526</v>
      </c>
      <c r="E60" s="35">
        <v>894.091619863621</v>
      </c>
      <c r="F60" s="35">
        <f t="shared" si="1"/>
        <v>100</v>
      </c>
      <c r="G60" s="35">
        <f t="shared" si="2"/>
        <v>83.40422985790579</v>
      </c>
      <c r="H60" s="35">
        <f t="shared" si="2"/>
        <v>16.595770142094203</v>
      </c>
      <c r="I60" s="35">
        <f t="shared" si="5"/>
        <v>9.249633715643867</v>
      </c>
      <c r="J60" s="35">
        <f t="shared" si="5"/>
        <v>9.404366809233025</v>
      </c>
      <c r="K60" s="35">
        <f t="shared" si="5"/>
        <v>8.478582513411027</v>
      </c>
      <c r="L60" s="28"/>
      <c r="M60" s="28"/>
    </row>
    <row r="61" spans="2:13" ht="14.25">
      <c r="B61" s="36" t="s">
        <v>19</v>
      </c>
      <c r="C61" s="37">
        <f t="shared" si="0"/>
        <v>5523.49050227547</v>
      </c>
      <c r="D61" s="37">
        <v>4564.22214</v>
      </c>
      <c r="E61" s="37">
        <v>959.2683622754707</v>
      </c>
      <c r="F61" s="37">
        <f t="shared" si="1"/>
        <v>100.00000000000001</v>
      </c>
      <c r="G61" s="37">
        <f t="shared" si="2"/>
        <v>82.63293180498296</v>
      </c>
      <c r="H61" s="37">
        <f t="shared" si="2"/>
        <v>17.36706819501705</v>
      </c>
      <c r="I61" s="37">
        <f aca="true" t="shared" si="6" ref="I61:K76">+C61/C56*100-100</f>
        <v>2.1449178631370813</v>
      </c>
      <c r="J61" s="37">
        <f t="shared" si="6"/>
        <v>1.4715346491840364</v>
      </c>
      <c r="K61" s="37">
        <f t="shared" si="6"/>
        <v>5.475311168380159</v>
      </c>
      <c r="L61" s="28"/>
      <c r="M61" s="28"/>
    </row>
    <row r="62" spans="2:13" ht="14.25">
      <c r="B62" s="38">
        <v>2019</v>
      </c>
      <c r="C62" s="39">
        <f t="shared" si="0"/>
        <v>21526.557142536567</v>
      </c>
      <c r="D62" s="39">
        <v>17885.42955</v>
      </c>
      <c r="E62" s="39">
        <v>3641.127592536567</v>
      </c>
      <c r="F62" s="39">
        <f t="shared" si="1"/>
        <v>100</v>
      </c>
      <c r="G62" s="39">
        <f t="shared" si="2"/>
        <v>83.08541598906365</v>
      </c>
      <c r="H62" s="39">
        <f t="shared" si="2"/>
        <v>16.914584010936352</v>
      </c>
      <c r="I62" s="39">
        <f t="shared" si="6"/>
        <v>1.683669216864601</v>
      </c>
      <c r="J62" s="39">
        <f t="shared" si="6"/>
        <v>1.4554530282143219</v>
      </c>
      <c r="K62" s="39">
        <f t="shared" si="6"/>
        <v>2.8197549216403246</v>
      </c>
      <c r="L62" s="28"/>
      <c r="M62" s="28"/>
    </row>
    <row r="63" spans="2:13" ht="14.25">
      <c r="B63" s="40" t="s">
        <v>16</v>
      </c>
      <c r="C63" s="41">
        <f t="shared" si="0"/>
        <v>5133.532477271178</v>
      </c>
      <c r="D63" s="41">
        <v>4275.80352</v>
      </c>
      <c r="E63" s="41">
        <v>857.7289572711782</v>
      </c>
      <c r="F63" s="41">
        <f t="shared" si="1"/>
        <v>100.00000000000001</v>
      </c>
      <c r="G63" s="41">
        <f t="shared" si="2"/>
        <v>83.29164252746446</v>
      </c>
      <c r="H63" s="41">
        <f t="shared" si="2"/>
        <v>16.70835747253555</v>
      </c>
      <c r="I63" s="41">
        <f t="shared" si="6"/>
        <v>6.070517835608328</v>
      </c>
      <c r="J63" s="41">
        <f t="shared" si="6"/>
        <v>6.317210635930408</v>
      </c>
      <c r="K63" s="41">
        <f t="shared" si="6"/>
        <v>4.857630092873961</v>
      </c>
      <c r="L63" s="28"/>
      <c r="M63" s="28"/>
    </row>
    <row r="64" spans="2:13" ht="14.25">
      <c r="B64" s="40" t="s">
        <v>17</v>
      </c>
      <c r="C64" s="41">
        <f t="shared" si="0"/>
        <v>5323.54853571548</v>
      </c>
      <c r="D64" s="41">
        <v>4432.90487</v>
      </c>
      <c r="E64" s="41">
        <v>890.64366571548</v>
      </c>
      <c r="F64" s="41">
        <f t="shared" si="1"/>
        <v>100</v>
      </c>
      <c r="G64" s="41">
        <f t="shared" si="2"/>
        <v>83.26973709847508</v>
      </c>
      <c r="H64" s="41">
        <f t="shared" si="2"/>
        <v>16.730262901524917</v>
      </c>
      <c r="I64" s="41">
        <f t="shared" si="6"/>
        <v>-1.7692069013339022</v>
      </c>
      <c r="J64" s="41">
        <f t="shared" si="6"/>
        <v>-2.563045189237897</v>
      </c>
      <c r="K64" s="41">
        <f t="shared" si="6"/>
        <v>2.382418409693713</v>
      </c>
      <c r="L64" s="28"/>
      <c r="M64" s="28"/>
    </row>
    <row r="65" spans="2:13" ht="14.25">
      <c r="B65" s="40" t="s">
        <v>18</v>
      </c>
      <c r="C65" s="41">
        <f t="shared" si="0"/>
        <v>5401.157232653224</v>
      </c>
      <c r="D65" s="41">
        <v>4499.38634</v>
      </c>
      <c r="E65" s="41">
        <v>901.7708926532245</v>
      </c>
      <c r="F65" s="41">
        <f t="shared" si="1"/>
        <v>100.00000000000001</v>
      </c>
      <c r="G65" s="41">
        <f t="shared" si="2"/>
        <v>83.30411699179058</v>
      </c>
      <c r="H65" s="41">
        <f t="shared" si="2"/>
        <v>16.695883008209435</v>
      </c>
      <c r="I65" s="41">
        <f t="shared" si="6"/>
        <v>0.254114839030791</v>
      </c>
      <c r="J65" s="41">
        <f t="shared" si="6"/>
        <v>0.13377649655730295</v>
      </c>
      <c r="K65" s="41">
        <f t="shared" si="6"/>
        <v>0.8588910374503769</v>
      </c>
      <c r="L65" s="28"/>
      <c r="M65" s="28"/>
    </row>
    <row r="66" spans="2:13" ht="14.25">
      <c r="B66" s="42" t="s">
        <v>19</v>
      </c>
      <c r="C66" s="43">
        <f t="shared" si="0"/>
        <v>5668.318896896684</v>
      </c>
      <c r="D66" s="43">
        <v>4677.33482</v>
      </c>
      <c r="E66" s="43">
        <v>990.9840768966847</v>
      </c>
      <c r="F66" s="43">
        <f t="shared" si="1"/>
        <v>100</v>
      </c>
      <c r="G66" s="43">
        <f t="shared" si="2"/>
        <v>82.51714317909614</v>
      </c>
      <c r="H66" s="43">
        <f t="shared" si="2"/>
        <v>17.482856820903862</v>
      </c>
      <c r="I66" s="43">
        <f t="shared" si="6"/>
        <v>2.622044784209379</v>
      </c>
      <c r="J66" s="43">
        <f t="shared" si="6"/>
        <v>2.4782465999781493</v>
      </c>
      <c r="K66" s="43">
        <f t="shared" si="6"/>
        <v>3.3062400333918447</v>
      </c>
      <c r="L66" s="28"/>
      <c r="M66" s="28"/>
    </row>
    <row r="67" spans="2:13" ht="14.25">
      <c r="B67" s="32">
        <v>2020</v>
      </c>
      <c r="C67" s="33">
        <f t="shared" si="0"/>
        <v>19266.948864588696</v>
      </c>
      <c r="D67" s="33">
        <v>16440.81387</v>
      </c>
      <c r="E67" s="33">
        <v>2826.134994588695</v>
      </c>
      <c r="F67" s="33">
        <f t="shared" si="1"/>
        <v>100</v>
      </c>
      <c r="G67" s="33">
        <f t="shared" si="2"/>
        <v>85.33169411279783</v>
      </c>
      <c r="H67" s="33">
        <f t="shared" si="2"/>
        <v>14.668305887202168</v>
      </c>
      <c r="I67" s="33">
        <f t="shared" si="6"/>
        <v>-10.496840079842002</v>
      </c>
      <c r="J67" s="33">
        <f t="shared" si="6"/>
        <v>-8.077053312929792</v>
      </c>
      <c r="K67" s="33">
        <f t="shared" si="6"/>
        <v>-22.382972780696022</v>
      </c>
      <c r="L67" s="28"/>
      <c r="M67" s="28"/>
    </row>
    <row r="68" spans="2:13" ht="14.25">
      <c r="B68" s="34" t="s">
        <v>16</v>
      </c>
      <c r="C68" s="35">
        <f t="shared" si="0"/>
        <v>5136.75263083627</v>
      </c>
      <c r="D68" s="35">
        <v>4291.14744</v>
      </c>
      <c r="E68" s="35">
        <v>845.605190836271</v>
      </c>
      <c r="F68" s="35">
        <f t="shared" si="1"/>
        <v>100.00000000000001</v>
      </c>
      <c r="G68" s="35">
        <f t="shared" si="2"/>
        <v>83.53813680339509</v>
      </c>
      <c r="H68" s="35">
        <f t="shared" si="2"/>
        <v>16.461863196604924</v>
      </c>
      <c r="I68" s="35">
        <f t="shared" si="6"/>
        <v>0.06272783077440636</v>
      </c>
      <c r="J68" s="35">
        <f t="shared" si="6"/>
        <v>0.3588546556975416</v>
      </c>
      <c r="K68" s="35">
        <f t="shared" si="6"/>
        <v>-1.413472907977635</v>
      </c>
      <c r="L68" s="28"/>
      <c r="M68" s="28"/>
    </row>
    <row r="69" spans="2:13" ht="14.25">
      <c r="B69" s="34" t="s">
        <v>17</v>
      </c>
      <c r="C69" s="35">
        <f t="shared" si="0"/>
        <v>4076.23891655467</v>
      </c>
      <c r="D69" s="35">
        <v>3493.59651</v>
      </c>
      <c r="E69" s="35">
        <v>582.6424065546701</v>
      </c>
      <c r="F69" s="35">
        <f t="shared" si="1"/>
        <v>99.99999999999999</v>
      </c>
      <c r="G69" s="35">
        <f t="shared" si="2"/>
        <v>85.70637250460449</v>
      </c>
      <c r="H69" s="35">
        <f t="shared" si="2"/>
        <v>14.293627495395503</v>
      </c>
      <c r="I69" s="35">
        <f t="shared" si="6"/>
        <v>-23.430041274023495</v>
      </c>
      <c r="J69" s="35">
        <f t="shared" si="6"/>
        <v>-21.189454489692224</v>
      </c>
      <c r="K69" s="35">
        <f t="shared" si="6"/>
        <v>-34.581872753048046</v>
      </c>
      <c r="L69" s="28"/>
      <c r="M69" s="28"/>
    </row>
    <row r="70" spans="2:13" ht="14.25">
      <c r="B70" s="34" t="s">
        <v>18</v>
      </c>
      <c r="C70" s="35">
        <f t="shared" si="0"/>
        <v>4620.408451321107</v>
      </c>
      <c r="D70" s="35">
        <v>4011.86454</v>
      </c>
      <c r="E70" s="35">
        <v>608.543911321107</v>
      </c>
      <c r="F70" s="35">
        <f t="shared" si="1"/>
        <v>99.99999999999999</v>
      </c>
      <c r="G70" s="35">
        <f t="shared" si="2"/>
        <v>86.82921828811244</v>
      </c>
      <c r="H70" s="35">
        <f t="shared" si="2"/>
        <v>13.170781711887544</v>
      </c>
      <c r="I70" s="35">
        <f t="shared" si="6"/>
        <v>-14.455212979396777</v>
      </c>
      <c r="J70" s="35">
        <f t="shared" si="6"/>
        <v>-10.835295374968851</v>
      </c>
      <c r="K70" s="35">
        <f t="shared" si="6"/>
        <v>-32.51679375782179</v>
      </c>
      <c r="L70" s="28"/>
      <c r="M70" s="28"/>
    </row>
    <row r="71" spans="2:13" ht="14.25">
      <c r="B71" s="36" t="s">
        <v>19</v>
      </c>
      <c r="C71" s="37">
        <f t="shared" si="0"/>
        <v>5433.548865876647</v>
      </c>
      <c r="D71" s="37">
        <v>4644.20538</v>
      </c>
      <c r="E71" s="37">
        <v>789.3434858766466</v>
      </c>
      <c r="F71" s="37">
        <f t="shared" si="1"/>
        <v>100</v>
      </c>
      <c r="G71" s="37">
        <f t="shared" si="2"/>
        <v>85.47278205531893</v>
      </c>
      <c r="H71" s="37">
        <f t="shared" si="2"/>
        <v>14.527217944681063</v>
      </c>
      <c r="I71" s="37">
        <f t="shared" si="6"/>
        <v>-4.141792924681255</v>
      </c>
      <c r="J71" s="37">
        <f t="shared" si="6"/>
        <v>-0.7082973803444759</v>
      </c>
      <c r="K71" s="37">
        <f t="shared" si="6"/>
        <v>-20.347510693762658</v>
      </c>
      <c r="L71" s="28"/>
      <c r="M71" s="28"/>
    </row>
    <row r="72" spans="2:13" ht="14.25">
      <c r="B72" s="38">
        <v>2021</v>
      </c>
      <c r="C72" s="39">
        <f aca="true" t="shared" si="7" ref="C72:C80">+D72+E72</f>
        <v>27388.205249612034</v>
      </c>
      <c r="D72" s="39">
        <v>23300.24347</v>
      </c>
      <c r="E72" s="39">
        <v>4087.961779612033</v>
      </c>
      <c r="F72" s="39">
        <f>SUM(G72:H72)</f>
        <v>100</v>
      </c>
      <c r="G72" s="39">
        <f aca="true" t="shared" si="8" ref="G72:H77">+D72/$C72*100</f>
        <v>85.07400633829432</v>
      </c>
      <c r="H72" s="39">
        <f t="shared" si="8"/>
        <v>14.925993661705675</v>
      </c>
      <c r="I72" s="39">
        <f t="shared" si="6"/>
        <v>42.151232362222345</v>
      </c>
      <c r="J72" s="39">
        <f t="shared" si="6"/>
        <v>41.72195886553152</v>
      </c>
      <c r="K72" s="39">
        <f t="shared" si="6"/>
        <v>44.64849653110713</v>
      </c>
      <c r="L72" s="28"/>
      <c r="M72" s="28"/>
    </row>
    <row r="73" spans="2:13" ht="14.25">
      <c r="B73" s="40" t="s">
        <v>16</v>
      </c>
      <c r="C73" s="41">
        <f t="shared" si="7"/>
        <v>5834.417267825904</v>
      </c>
      <c r="D73" s="41">
        <v>5009.52424</v>
      </c>
      <c r="E73" s="41">
        <v>824.8930278259043</v>
      </c>
      <c r="F73" s="41">
        <f>SUM(G73:H73)</f>
        <v>100</v>
      </c>
      <c r="G73" s="41">
        <f t="shared" si="8"/>
        <v>85.86160382503313</v>
      </c>
      <c r="H73" s="41">
        <f t="shared" si="8"/>
        <v>14.138396174966871</v>
      </c>
      <c r="I73" s="41">
        <f t="shared" si="6"/>
        <v>13.581822741502208</v>
      </c>
      <c r="J73" s="41">
        <f t="shared" si="6"/>
        <v>16.74090228882929</v>
      </c>
      <c r="K73" s="41">
        <f t="shared" si="6"/>
        <v>-2.4493892935878563</v>
      </c>
      <c r="L73" s="28"/>
      <c r="M73" s="28"/>
    </row>
    <row r="74" spans="2:13" ht="14.25">
      <c r="B74" s="40" t="s">
        <v>17</v>
      </c>
      <c r="C74" s="41">
        <f t="shared" si="7"/>
        <v>6613.196829463642</v>
      </c>
      <c r="D74" s="41">
        <v>5668.06709</v>
      </c>
      <c r="E74" s="41">
        <v>945.1297394636424</v>
      </c>
      <c r="F74" s="41">
        <f>SUM(G74:H74)</f>
        <v>100</v>
      </c>
      <c r="G74" s="41">
        <f t="shared" si="8"/>
        <v>85.70842870950362</v>
      </c>
      <c r="H74" s="41">
        <f t="shared" si="8"/>
        <v>14.291571290496377</v>
      </c>
      <c r="I74" s="41">
        <f t="shared" si="6"/>
        <v>62.2377138544486</v>
      </c>
      <c r="J74" s="41">
        <f t="shared" si="6"/>
        <v>62.241606143578394</v>
      </c>
      <c r="K74" s="41">
        <f t="shared" si="6"/>
        <v>62.21437520355971</v>
      </c>
      <c r="L74" s="28"/>
      <c r="M74" s="28"/>
    </row>
    <row r="75" spans="2:13" ht="14.25">
      <c r="B75" s="40" t="s">
        <v>18</v>
      </c>
      <c r="C75" s="41">
        <f t="shared" si="7"/>
        <v>7057.165310269892</v>
      </c>
      <c r="D75" s="41">
        <v>6003.6862</v>
      </c>
      <c r="E75" s="41">
        <v>1053.4791102698919</v>
      </c>
      <c r="F75" s="41">
        <f>SUM(G75:H75)</f>
        <v>100</v>
      </c>
      <c r="G75" s="41">
        <f t="shared" si="8"/>
        <v>85.072205851026</v>
      </c>
      <c r="H75" s="41">
        <f t="shared" si="8"/>
        <v>14.927794148974002</v>
      </c>
      <c r="I75" s="41">
        <f t="shared" si="6"/>
        <v>52.738992334152755</v>
      </c>
      <c r="J75" s="41">
        <f t="shared" si="6"/>
        <v>49.64827800491989</v>
      </c>
      <c r="K75" s="41">
        <f t="shared" si="6"/>
        <v>73.11472363314937</v>
      </c>
      <c r="L75" s="28"/>
      <c r="M75" s="28"/>
    </row>
    <row r="76" spans="2:13" ht="14.25">
      <c r="B76" s="42" t="s">
        <v>19</v>
      </c>
      <c r="C76" s="43">
        <f t="shared" si="7"/>
        <v>7883.425842052595</v>
      </c>
      <c r="D76" s="43">
        <v>6618.96594</v>
      </c>
      <c r="E76" s="43">
        <v>1264.4599020525943</v>
      </c>
      <c r="F76" s="43">
        <f>SUM(G76:H76)</f>
        <v>100</v>
      </c>
      <c r="G76" s="43">
        <f t="shared" si="8"/>
        <v>83.96052772758284</v>
      </c>
      <c r="H76" s="43">
        <f t="shared" si="8"/>
        <v>16.03947227241715</v>
      </c>
      <c r="I76" s="43">
        <f t="shared" si="6"/>
        <v>45.08797172252329</v>
      </c>
      <c r="J76" s="43">
        <f t="shared" si="6"/>
        <v>42.52095672823151</v>
      </c>
      <c r="K76" s="43">
        <f t="shared" si="6"/>
        <v>60.191339344275775</v>
      </c>
      <c r="L76" s="28"/>
      <c r="M76" s="28"/>
    </row>
    <row r="77" spans="2:13" ht="14.25">
      <c r="B77" s="32">
        <v>2022</v>
      </c>
      <c r="C77" s="33">
        <f>+D77+E77</f>
        <v>25689.538919525676</v>
      </c>
      <c r="D77" s="33">
        <f>SUM(D78:D80)</f>
        <v>21614.48288</v>
      </c>
      <c r="E77" s="33">
        <f>SUM(E78:E80)</f>
        <v>4075.056039525677</v>
      </c>
      <c r="F77" s="33">
        <f>SUM(G77:H77)</f>
        <v>100.00000000000001</v>
      </c>
      <c r="G77" s="33">
        <f t="shared" si="8"/>
        <v>84.13729396899228</v>
      </c>
      <c r="H77" s="33">
        <f t="shared" si="8"/>
        <v>15.862706031007729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8063.5529454012985</v>
      </c>
      <c r="D78" s="35">
        <v>6791.89687</v>
      </c>
      <c r="E78" s="35">
        <v>1271.6560754012987</v>
      </c>
      <c r="F78" s="35">
        <f>SUM(G78:H78)</f>
        <v>100</v>
      </c>
      <c r="G78" s="35">
        <f aca="true" t="shared" si="9" ref="G78:H80">+D78/$C78*100</f>
        <v>84.22958112866942</v>
      </c>
      <c r="H78" s="35">
        <f t="shared" si="9"/>
        <v>15.770418871330575</v>
      </c>
      <c r="I78" s="35">
        <f aca="true" t="shared" si="10" ref="I78:K80">+C78/C73*100-100</f>
        <v>38.20665501365562</v>
      </c>
      <c r="J78" s="35">
        <f t="shared" si="10"/>
        <v>35.579678720149275</v>
      </c>
      <c r="K78" s="35">
        <f t="shared" si="10"/>
        <v>54.16011925241838</v>
      </c>
      <c r="L78" s="28"/>
      <c r="M78" s="28"/>
    </row>
    <row r="79" spans="2:13" ht="14.25">
      <c r="B79" s="34" t="s">
        <v>17</v>
      </c>
      <c r="C79" s="35">
        <f t="shared" si="7"/>
        <v>8718.130670684706</v>
      </c>
      <c r="D79" s="35">
        <v>7351.27454</v>
      </c>
      <c r="E79" s="35">
        <v>1366.8561306847064</v>
      </c>
      <c r="F79" s="35">
        <f>SUM(G79:H79)</f>
        <v>100</v>
      </c>
      <c r="G79" s="35">
        <f t="shared" si="9"/>
        <v>84.32168337094498</v>
      </c>
      <c r="H79" s="35">
        <f t="shared" si="9"/>
        <v>15.678316629055022</v>
      </c>
      <c r="I79" s="35">
        <f t="shared" si="10"/>
        <v>31.829293691108575</v>
      </c>
      <c r="J79" s="35">
        <f t="shared" si="10"/>
        <v>29.696321925504947</v>
      </c>
      <c r="K79" s="35">
        <f t="shared" si="10"/>
        <v>44.62100530879414</v>
      </c>
      <c r="L79" s="28"/>
      <c r="M79" s="28"/>
    </row>
    <row r="80" spans="2:13" ht="14.25">
      <c r="B80" s="44" t="s">
        <v>18</v>
      </c>
      <c r="C80" s="45">
        <f t="shared" si="7"/>
        <v>8907.855303439672</v>
      </c>
      <c r="D80" s="45">
        <v>7471.31147</v>
      </c>
      <c r="E80" s="45">
        <v>1436.543833439672</v>
      </c>
      <c r="F80" s="45">
        <f>SUM(G80:H80)</f>
        <v>100</v>
      </c>
      <c r="G80" s="45">
        <f t="shared" si="9"/>
        <v>83.87329178006556</v>
      </c>
      <c r="H80" s="45">
        <f t="shared" si="9"/>
        <v>16.126708219934446</v>
      </c>
      <c r="I80" s="45">
        <f t="shared" si="10"/>
        <v>26.224268694352034</v>
      </c>
      <c r="J80" s="45">
        <f t="shared" si="10"/>
        <v>24.445402726078513</v>
      </c>
      <c r="K80" s="45">
        <f t="shared" si="10"/>
        <v>36.36187176712431</v>
      </c>
      <c r="L80" s="28"/>
      <c r="M80" s="28"/>
    </row>
    <row r="81" spans="2:11" ht="14.25">
      <c r="B81" s="46" t="s">
        <v>22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10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1" t="s">
        <v>11</v>
      </c>
    </row>
    <row r="84" ht="14.25">
      <c r="B84" s="50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6</v>
      </c>
    </row>
    <row r="4" spans="2:17" ht="27.75" customHeight="1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</row>
    <row r="5" spans="2:18" ht="23.25" customHeight="1">
      <c r="B5" s="17" t="s">
        <v>0</v>
      </c>
      <c r="C5" s="14">
        <f aca="true" t="shared" si="0" ref="C5:Q5">+C7+C6</f>
        <v>8989.9653</v>
      </c>
      <c r="D5" s="14">
        <f t="shared" si="0"/>
        <v>8427.85611</v>
      </c>
      <c r="E5" s="14">
        <f t="shared" si="0"/>
        <v>9600.336780000001</v>
      </c>
      <c r="F5" s="14">
        <f t="shared" si="0"/>
        <v>11561.04317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13250.671363340512</v>
      </c>
      <c r="M5" s="14">
        <f t="shared" si="0"/>
        <v>13351.063343529171</v>
      </c>
      <c r="N5" s="14">
        <f t="shared" si="0"/>
        <v>13597.600428838266</v>
      </c>
      <c r="O5" s="14">
        <f t="shared" si="0"/>
        <v>12712.975180786894</v>
      </c>
      <c r="P5" s="14">
        <f t="shared" si="0"/>
        <v>15317.809858069586</v>
      </c>
      <c r="Q5" s="15">
        <f t="shared" si="0"/>
        <v>18056.3</v>
      </c>
      <c r="R5" s="2"/>
    </row>
    <row r="6" spans="2:18" ht="23.25" customHeight="1">
      <c r="B6" s="18" t="s">
        <v>9</v>
      </c>
      <c r="C6" s="10">
        <v>6763.951010000001</v>
      </c>
      <c r="D6" s="10">
        <v>6181.335510000001</v>
      </c>
      <c r="E6" s="10">
        <v>7195.611440000001</v>
      </c>
      <c r="F6" s="10">
        <v>8968.69878</v>
      </c>
      <c r="G6" s="10">
        <v>8579.63957</v>
      </c>
      <c r="H6" s="10">
        <v>8663.10703</v>
      </c>
      <c r="I6" s="10">
        <v>9375.33005</v>
      </c>
      <c r="J6" s="10">
        <v>9084.88304</v>
      </c>
      <c r="K6" s="10">
        <v>8972.542239999999</v>
      </c>
      <c r="L6" s="10">
        <v>9650.532946999998</v>
      </c>
      <c r="M6" s="10">
        <v>9644.081760000001</v>
      </c>
      <c r="N6" s="10">
        <v>9918.52351</v>
      </c>
      <c r="O6" s="10">
        <v>10126.63403</v>
      </c>
      <c r="P6" s="10">
        <v>12413.452215000001</v>
      </c>
      <c r="Q6" s="11">
        <v>14300.3</v>
      </c>
      <c r="R6" s="2"/>
    </row>
    <row r="7" spans="2:18" ht="23.25" customHeight="1">
      <c r="B7" s="19" t="s">
        <v>3</v>
      </c>
      <c r="C7" s="12">
        <v>2226.01429</v>
      </c>
      <c r="D7" s="12">
        <v>2246.5206000000003</v>
      </c>
      <c r="E7" s="12">
        <v>2404.7253400000004</v>
      </c>
      <c r="F7" s="12">
        <v>2592.3443899999997</v>
      </c>
      <c r="G7" s="12">
        <v>2795.26438</v>
      </c>
      <c r="H7" s="12">
        <v>2997.144813674761</v>
      </c>
      <c r="I7" s="12">
        <v>3196.6141083902703</v>
      </c>
      <c r="J7" s="12">
        <v>3242.5864983907295</v>
      </c>
      <c r="K7" s="12">
        <v>3414.1116880000004</v>
      </c>
      <c r="L7" s="12">
        <v>3600.1384163405146</v>
      </c>
      <c r="M7" s="12">
        <v>3706.9815835291706</v>
      </c>
      <c r="N7" s="12">
        <v>3679.0769188382656</v>
      </c>
      <c r="O7" s="12">
        <v>2586.341150786895</v>
      </c>
      <c r="P7" s="12">
        <v>2904.3576430695844</v>
      </c>
      <c r="Q7" s="13">
        <v>3756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100.00000000000001</v>
      </c>
      <c r="E8" s="14">
        <f t="shared" si="1"/>
        <v>100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100</v>
      </c>
      <c r="L8" s="14">
        <f t="shared" si="1"/>
        <v>100.00000000000001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100</v>
      </c>
      <c r="R8" s="2"/>
    </row>
    <row r="9" spans="2:18" ht="23.25" customHeight="1">
      <c r="B9" s="18" t="s">
        <v>5</v>
      </c>
      <c r="C9" s="10">
        <f aca="true" t="shared" si="2" ref="C9:Q10">+C6/C$5*100</f>
        <v>75.23890008785685</v>
      </c>
      <c r="D9" s="10">
        <f t="shared" si="2"/>
        <v>73.34410352195727</v>
      </c>
      <c r="E9" s="10">
        <f t="shared" si="2"/>
        <v>74.951656435536</v>
      </c>
      <c r="F9" s="10">
        <f t="shared" si="2"/>
        <v>77.57689897113325</v>
      </c>
      <c r="G9" s="10">
        <f t="shared" si="2"/>
        <v>75.42603970735067</v>
      </c>
      <c r="H9" s="10">
        <f t="shared" si="2"/>
        <v>74.29605420314658</v>
      </c>
      <c r="I9" s="10">
        <f t="shared" si="2"/>
        <v>74.57343058386947</v>
      </c>
      <c r="J9" s="10">
        <f t="shared" si="2"/>
        <v>73.69625219277542</v>
      </c>
      <c r="K9" s="10">
        <f t="shared" si="2"/>
        <v>72.43717546445365</v>
      </c>
      <c r="L9" s="10">
        <f t="shared" si="2"/>
        <v>72.8305206761017</v>
      </c>
      <c r="M9" s="10">
        <f t="shared" si="2"/>
        <v>72.23455923961424</v>
      </c>
      <c r="N9" s="10">
        <f t="shared" si="2"/>
        <v>72.94318995404844</v>
      </c>
      <c r="O9" s="10">
        <f t="shared" si="2"/>
        <v>79.65589396653877</v>
      </c>
      <c r="P9" s="10">
        <f t="shared" si="2"/>
        <v>81.03934132894634</v>
      </c>
      <c r="Q9" s="11">
        <f t="shared" si="2"/>
        <v>79.19839612766735</v>
      </c>
      <c r="R9" s="2"/>
    </row>
    <row r="10" spans="2:18" ht="23.25" customHeight="1">
      <c r="B10" s="19" t="s">
        <v>3</v>
      </c>
      <c r="C10" s="12">
        <f t="shared" si="2"/>
        <v>24.761099912143155</v>
      </c>
      <c r="D10" s="12">
        <f t="shared" si="2"/>
        <v>26.655896478042745</v>
      </c>
      <c r="E10" s="12">
        <f t="shared" si="2"/>
        <v>25.048343564464</v>
      </c>
      <c r="F10" s="12">
        <f t="shared" si="2"/>
        <v>22.423101028866753</v>
      </c>
      <c r="G10" s="12">
        <f t="shared" si="2"/>
        <v>24.57396029264933</v>
      </c>
      <c r="H10" s="12">
        <f t="shared" si="2"/>
        <v>25.70394579685341</v>
      </c>
      <c r="I10" s="12">
        <f t="shared" si="2"/>
        <v>25.42656941613054</v>
      </c>
      <c r="J10" s="12">
        <f t="shared" si="2"/>
        <v>26.303747807224575</v>
      </c>
      <c r="K10" s="12">
        <f t="shared" si="2"/>
        <v>27.562824535546355</v>
      </c>
      <c r="L10" s="12">
        <f t="shared" si="2"/>
        <v>27.16947932389831</v>
      </c>
      <c r="M10" s="12">
        <f t="shared" si="2"/>
        <v>27.76544076038576</v>
      </c>
      <c r="N10" s="12">
        <f t="shared" si="2"/>
        <v>27.05681004595157</v>
      </c>
      <c r="O10" s="12">
        <f t="shared" si="2"/>
        <v>20.34410603346123</v>
      </c>
      <c r="P10" s="12">
        <f t="shared" si="2"/>
        <v>18.960658671053668</v>
      </c>
      <c r="Q10" s="13">
        <f t="shared" si="2"/>
        <v>20.80160387233265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-6.252629139736484</v>
      </c>
      <c r="E11" s="14">
        <f t="shared" si="3"/>
        <v>13.911968295339122</v>
      </c>
      <c r="F11" s="14">
        <f t="shared" si="3"/>
        <v>20.423308420644787</v>
      </c>
      <c r="G11" s="14">
        <f t="shared" si="3"/>
        <v>-1.6100555742497136</v>
      </c>
      <c r="H11" s="14">
        <f t="shared" si="3"/>
        <v>2.5085740937158363</v>
      </c>
      <c r="I11" s="14">
        <f t="shared" si="3"/>
        <v>7.818804661668338</v>
      </c>
      <c r="J11" s="14">
        <f t="shared" si="3"/>
        <v>-1.9446047239748623</v>
      </c>
      <c r="K11" s="14">
        <f t="shared" si="3"/>
        <v>0.4801016901721482</v>
      </c>
      <c r="L11" s="14">
        <f t="shared" si="3"/>
        <v>6.975390128462394</v>
      </c>
      <c r="M11" s="14">
        <f t="shared" si="3"/>
        <v>0.757636933524779</v>
      </c>
      <c r="N11" s="14">
        <f t="shared" si="3"/>
        <v>1.8465726584136348</v>
      </c>
      <c r="O11" s="14">
        <f t="shared" si="3"/>
        <v>-6.505745279698232</v>
      </c>
      <c r="P11" s="14">
        <f t="shared" si="3"/>
        <v>20.489575730623415</v>
      </c>
      <c r="Q11" s="15">
        <f t="shared" si="3"/>
        <v>17.87781782973201</v>
      </c>
      <c r="R11" s="2"/>
    </row>
    <row r="12" spans="2:18" ht="23.25" customHeight="1">
      <c r="B12" s="18" t="s">
        <v>5</v>
      </c>
      <c r="C12" s="10"/>
      <c r="D12" s="10">
        <f>D6/C6*100-100</f>
        <v>-8.613538139744747</v>
      </c>
      <c r="E12" s="10">
        <f t="shared" si="3"/>
        <v>16.408685928132044</v>
      </c>
      <c r="F12" s="10">
        <f t="shared" si="3"/>
        <v>24.6412324343072</v>
      </c>
      <c r="G12" s="10">
        <f t="shared" si="3"/>
        <v>-4.337967185023487</v>
      </c>
      <c r="H12" s="10">
        <f t="shared" si="3"/>
        <v>0.9728550869649126</v>
      </c>
      <c r="I12" s="10">
        <f t="shared" si="3"/>
        <v>8.22133464972326</v>
      </c>
      <c r="J12" s="10">
        <f t="shared" si="3"/>
        <v>-3.0979923741458038</v>
      </c>
      <c r="K12" s="10">
        <f t="shared" si="3"/>
        <v>-1.2365684787066016</v>
      </c>
      <c r="L12" s="10">
        <f t="shared" si="3"/>
        <v>7.556283256906667</v>
      </c>
      <c r="M12" s="10">
        <f t="shared" si="3"/>
        <v>-0.06684798689798299</v>
      </c>
      <c r="N12" s="10">
        <f t="shared" si="3"/>
        <v>2.8457011961292125</v>
      </c>
      <c r="O12" s="10">
        <f t="shared" si="3"/>
        <v>2.098200602036954</v>
      </c>
      <c r="P12" s="10">
        <f t="shared" si="3"/>
        <v>22.582214171316338</v>
      </c>
      <c r="Q12" s="11">
        <f t="shared" si="3"/>
        <v>15.200024556585419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0.9212119658045879</v>
      </c>
      <c r="E13" s="12">
        <f t="shared" si="4"/>
        <v>7.042211854189091</v>
      </c>
      <c r="F13" s="12">
        <f t="shared" si="4"/>
        <v>7.802098929102613</v>
      </c>
      <c r="G13" s="12">
        <f t="shared" si="4"/>
        <v>7.827663283580932</v>
      </c>
      <c r="H13" s="12">
        <f t="shared" si="4"/>
        <v>7.2222303950641304</v>
      </c>
      <c r="I13" s="12">
        <f t="shared" si="4"/>
        <v>6.655310541066001</v>
      </c>
      <c r="J13" s="12">
        <f t="shared" si="4"/>
        <v>1.4381588906772862</v>
      </c>
      <c r="K13" s="12">
        <f t="shared" si="4"/>
        <v>5.2897645041819885</v>
      </c>
      <c r="L13" s="12">
        <f t="shared" si="4"/>
        <v>5.448759306684821</v>
      </c>
      <c r="M13" s="12">
        <f t="shared" si="4"/>
        <v>2.9677516482063453</v>
      </c>
      <c r="N13" s="12">
        <f t="shared" si="4"/>
        <v>-0.7527597335495528</v>
      </c>
      <c r="O13" s="12">
        <f t="shared" si="4"/>
        <v>-29.701356947884122</v>
      </c>
      <c r="P13" s="12">
        <f t="shared" si="4"/>
        <v>12.295999396132757</v>
      </c>
      <c r="Q13" s="13">
        <f t="shared" si="4"/>
        <v>29.322916169178256</v>
      </c>
      <c r="R13" s="2"/>
    </row>
    <row r="14" s="49" customFormat="1" ht="16.5">
      <c r="B14" s="7" t="s">
        <v>4</v>
      </c>
    </row>
    <row r="15" s="49" customFormat="1" ht="16.5">
      <c r="B15" s="7" t="s">
        <v>12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7</v>
      </c>
    </row>
    <row r="4" spans="2:17" ht="27.75" customHeight="1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</row>
    <row r="5" spans="2:18" ht="23.25" customHeight="1">
      <c r="B5" s="16" t="s">
        <v>0</v>
      </c>
      <c r="C5" s="8">
        <f aca="true" t="shared" si="0" ref="C5:Q5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16993.83946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18241.48899771</v>
      </c>
      <c r="L5" s="8">
        <f t="shared" si="0"/>
        <v>19750.639049126567</v>
      </c>
      <c r="M5" s="8">
        <f t="shared" si="0"/>
        <v>21170.122310030005</v>
      </c>
      <c r="N5" s="8">
        <f t="shared" si="0"/>
        <v>21526.557142536567</v>
      </c>
      <c r="O5" s="8">
        <f t="shared" si="0"/>
        <v>19266.948994588696</v>
      </c>
      <c r="P5" s="8">
        <f t="shared" si="0"/>
        <v>27388.13914361203</v>
      </c>
      <c r="Q5" s="9">
        <f t="shared" si="0"/>
        <v>33373</v>
      </c>
      <c r="R5" s="2"/>
    </row>
    <row r="6" spans="2:18" ht="23.25" customHeight="1">
      <c r="B6" s="18" t="s">
        <v>9</v>
      </c>
      <c r="C6" s="10">
        <v>12529.109120000001</v>
      </c>
      <c r="D6" s="10">
        <v>10046.702870000001</v>
      </c>
      <c r="E6" s="10">
        <v>11878.178960000001</v>
      </c>
      <c r="F6" s="10">
        <v>14308.64991</v>
      </c>
      <c r="G6" s="10">
        <v>15007.84031</v>
      </c>
      <c r="H6" s="10">
        <v>15412.134810000001</v>
      </c>
      <c r="I6" s="10">
        <v>16157.39923</v>
      </c>
      <c r="J6" s="10">
        <v>15524.036339999999</v>
      </c>
      <c r="K6" s="10">
        <v>15049.605909999998</v>
      </c>
      <c r="L6" s="10">
        <v>16441.992095316567</v>
      </c>
      <c r="M6" s="10">
        <v>17628.84992</v>
      </c>
      <c r="N6" s="10">
        <v>17885.42955</v>
      </c>
      <c r="O6" s="10">
        <v>16440.814000000002</v>
      </c>
      <c r="P6" s="10">
        <v>23300.177363999996</v>
      </c>
      <c r="Q6" s="11">
        <v>28123.3</v>
      </c>
      <c r="R6" s="2"/>
    </row>
    <row r="7" spans="2:18" ht="23.25" customHeight="1">
      <c r="B7" s="19" t="s">
        <v>3</v>
      </c>
      <c r="C7" s="12">
        <v>2444.63889</v>
      </c>
      <c r="D7" s="12">
        <v>2197.70521</v>
      </c>
      <c r="E7" s="12">
        <v>2468.7756799999997</v>
      </c>
      <c r="F7" s="12">
        <v>2685.1895499999996</v>
      </c>
      <c r="G7" s="12">
        <v>2872.0405800000003</v>
      </c>
      <c r="H7" s="12">
        <v>2962.9722035285367</v>
      </c>
      <c r="I7" s="12">
        <v>3122.4762475938815</v>
      </c>
      <c r="J7" s="12">
        <v>3161.877309014263</v>
      </c>
      <c r="K7" s="12">
        <v>3191.88308771</v>
      </c>
      <c r="L7" s="12">
        <v>3308.64695381</v>
      </c>
      <c r="M7" s="12">
        <v>3541.272390030006</v>
      </c>
      <c r="N7" s="12">
        <v>3641.127592536567</v>
      </c>
      <c r="O7" s="12">
        <v>2826.134994588694</v>
      </c>
      <c r="P7" s="12">
        <v>4087.9617796120333</v>
      </c>
      <c r="Q7" s="13">
        <v>5249.7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</v>
      </c>
      <c r="E8" s="14">
        <f t="shared" si="1"/>
        <v>100.00000000000001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99.99999999999999</v>
      </c>
      <c r="L8" s="14">
        <f t="shared" si="1"/>
        <v>100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99.99999999999999</v>
      </c>
      <c r="R8" s="2"/>
    </row>
    <row r="9" spans="2:18" ht="23.25" customHeight="1">
      <c r="B9" s="18" t="s">
        <v>5</v>
      </c>
      <c r="C9" s="10">
        <f aca="true" t="shared" si="2" ref="C9:Q10">+C6/C$5*100</f>
        <v>83.67383444433963</v>
      </c>
      <c r="D9" s="10">
        <f t="shared" si="2"/>
        <v>82.05135605052457</v>
      </c>
      <c r="E9" s="10">
        <f t="shared" si="2"/>
        <v>82.79233647873303</v>
      </c>
      <c r="F9" s="10">
        <f t="shared" si="2"/>
        <v>84.19904132717987</v>
      </c>
      <c r="G9" s="10">
        <f t="shared" si="2"/>
        <v>83.9370262158385</v>
      </c>
      <c r="H9" s="10">
        <f t="shared" si="2"/>
        <v>83.87507511468058</v>
      </c>
      <c r="I9" s="10">
        <f t="shared" si="2"/>
        <v>83.80447917714682</v>
      </c>
      <c r="J9" s="10">
        <f t="shared" si="2"/>
        <v>83.07881879149612</v>
      </c>
      <c r="K9" s="10">
        <f t="shared" si="2"/>
        <v>82.5020693863823</v>
      </c>
      <c r="L9" s="10">
        <f t="shared" si="2"/>
        <v>83.24789924224595</v>
      </c>
      <c r="M9" s="10">
        <f t="shared" si="2"/>
        <v>83.27231020128676</v>
      </c>
      <c r="N9" s="10">
        <f t="shared" si="2"/>
        <v>83.08541598906365</v>
      </c>
      <c r="O9" s="10">
        <f t="shared" si="2"/>
        <v>85.33169421176939</v>
      </c>
      <c r="P9" s="10">
        <f t="shared" si="2"/>
        <v>85.07397031183295</v>
      </c>
      <c r="Q9" s="11">
        <f t="shared" si="2"/>
        <v>84.26961915320767</v>
      </c>
      <c r="R9" s="2"/>
    </row>
    <row r="10" spans="2:18" ht="23.25" customHeight="1">
      <c r="B10" s="19" t="s">
        <v>3</v>
      </c>
      <c r="C10" s="12">
        <f t="shared" si="2"/>
        <v>16.326165555660367</v>
      </c>
      <c r="D10" s="12">
        <f t="shared" si="2"/>
        <v>17.948643949475425</v>
      </c>
      <c r="E10" s="12">
        <f t="shared" si="2"/>
        <v>17.207663521266976</v>
      </c>
      <c r="F10" s="12">
        <f t="shared" si="2"/>
        <v>15.800958672820132</v>
      </c>
      <c r="G10" s="12">
        <f t="shared" si="2"/>
        <v>16.062973784161493</v>
      </c>
      <c r="H10" s="12">
        <f t="shared" si="2"/>
        <v>16.124924885319416</v>
      </c>
      <c r="I10" s="12">
        <f t="shared" si="2"/>
        <v>16.19552082285318</v>
      </c>
      <c r="J10" s="12">
        <f t="shared" si="2"/>
        <v>16.92118120850388</v>
      </c>
      <c r="K10" s="12">
        <f t="shared" si="2"/>
        <v>17.497930613617683</v>
      </c>
      <c r="L10" s="12">
        <f t="shared" si="2"/>
        <v>16.752100757754057</v>
      </c>
      <c r="M10" s="12">
        <f t="shared" si="2"/>
        <v>16.727689798713246</v>
      </c>
      <c r="N10" s="12">
        <f t="shared" si="2"/>
        <v>16.914584010936352</v>
      </c>
      <c r="O10" s="12">
        <f t="shared" si="2"/>
        <v>14.668305788230615</v>
      </c>
      <c r="P10" s="12">
        <f t="shared" si="2"/>
        <v>14.926029688167052</v>
      </c>
      <c r="Q10" s="13">
        <f t="shared" si="2"/>
        <v>15.730380846792317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-18.22750007664915</v>
      </c>
      <c r="E11" s="14">
        <f t="shared" si="3"/>
        <v>17.171483882788067</v>
      </c>
      <c r="F11" s="14">
        <f t="shared" si="3"/>
        <v>18.449105656334595</v>
      </c>
      <c r="G11" s="14">
        <f t="shared" si="3"/>
        <v>5.213897848603082</v>
      </c>
      <c r="H11" s="14">
        <f t="shared" si="3"/>
        <v>2.769739499805681</v>
      </c>
      <c r="I11" s="14">
        <f t="shared" si="3"/>
        <v>4.923881332496279</v>
      </c>
      <c r="J11" s="14">
        <f t="shared" si="3"/>
        <v>-3.0807347758541965</v>
      </c>
      <c r="K11" s="14">
        <f t="shared" si="3"/>
        <v>-2.3783940119390934</v>
      </c>
      <c r="L11" s="14">
        <f t="shared" si="3"/>
        <v>8.273173596771755</v>
      </c>
      <c r="M11" s="14">
        <f t="shared" si="3"/>
        <v>7.187024467272678</v>
      </c>
      <c r="N11" s="14">
        <f t="shared" si="3"/>
        <v>1.683669216864601</v>
      </c>
      <c r="O11" s="14">
        <f t="shared" si="3"/>
        <v>-10.49683947593681</v>
      </c>
      <c r="P11" s="14">
        <f t="shared" si="3"/>
        <v>42.15088829738556</v>
      </c>
      <c r="Q11" s="15">
        <f t="shared" si="3"/>
        <v>21.852017126851322</v>
      </c>
      <c r="R11" s="2"/>
    </row>
    <row r="12" spans="2:18" ht="23.25" customHeight="1">
      <c r="B12" s="18" t="s">
        <v>5</v>
      </c>
      <c r="C12" s="10"/>
      <c r="D12" s="10">
        <f>D6/C6*100-100</f>
        <v>-19.813110622824553</v>
      </c>
      <c r="E12" s="10">
        <f t="shared" si="3"/>
        <v>18.22962332716027</v>
      </c>
      <c r="F12" s="10">
        <f t="shared" si="3"/>
        <v>20.461646168025055</v>
      </c>
      <c r="G12" s="10">
        <f t="shared" si="3"/>
        <v>4.886487574983221</v>
      </c>
      <c r="H12" s="10">
        <f t="shared" si="3"/>
        <v>2.6938886052153066</v>
      </c>
      <c r="I12" s="10">
        <f t="shared" si="3"/>
        <v>4.835569044701344</v>
      </c>
      <c r="J12" s="10">
        <f t="shared" si="3"/>
        <v>-3.9199556870762677</v>
      </c>
      <c r="K12" s="10">
        <f t="shared" si="3"/>
        <v>-3.0561022894384706</v>
      </c>
      <c r="L12" s="10">
        <f t="shared" si="3"/>
        <v>9.251977717179756</v>
      </c>
      <c r="M12" s="10">
        <f t="shared" si="3"/>
        <v>7.218455147059117</v>
      </c>
      <c r="N12" s="10">
        <f t="shared" si="3"/>
        <v>1.4554530282143219</v>
      </c>
      <c r="O12" s="10">
        <f t="shared" si="3"/>
        <v>-8.077052586081152</v>
      </c>
      <c r="P12" s="10">
        <f t="shared" si="3"/>
        <v>41.72155566020024</v>
      </c>
      <c r="Q12" s="11">
        <f t="shared" si="3"/>
        <v>20.69993957836553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-10.101028868112294</v>
      </c>
      <c r="E13" s="12">
        <f t="shared" si="4"/>
        <v>12.334250688699044</v>
      </c>
      <c r="F13" s="12">
        <f t="shared" si="4"/>
        <v>8.766040258465281</v>
      </c>
      <c r="G13" s="12">
        <f t="shared" si="4"/>
        <v>6.958578771468879</v>
      </c>
      <c r="H13" s="12">
        <f t="shared" si="4"/>
        <v>3.1660981450525583</v>
      </c>
      <c r="I13" s="12">
        <f t="shared" si="4"/>
        <v>5.383244698529225</v>
      </c>
      <c r="J13" s="12">
        <f t="shared" si="4"/>
        <v>1.2618530389380425</v>
      </c>
      <c r="K13" s="12">
        <f t="shared" si="4"/>
        <v>0.9489861801466049</v>
      </c>
      <c r="L13" s="12">
        <f t="shared" si="4"/>
        <v>3.658149841063633</v>
      </c>
      <c r="M13" s="12">
        <f t="shared" si="4"/>
        <v>7.030832828873798</v>
      </c>
      <c r="N13" s="12">
        <f t="shared" si="4"/>
        <v>2.8197549216403246</v>
      </c>
      <c r="O13" s="12">
        <f t="shared" si="4"/>
        <v>-22.382972780696036</v>
      </c>
      <c r="P13" s="12">
        <f t="shared" si="4"/>
        <v>44.648496531107185</v>
      </c>
      <c r="Q13" s="13">
        <f t="shared" si="4"/>
        <v>28.418519619775452</v>
      </c>
      <c r="R13" s="2"/>
    </row>
    <row r="14" s="49" customFormat="1" ht="16.5">
      <c r="B14" s="7" t="s">
        <v>4</v>
      </c>
    </row>
    <row r="15" s="49" customFormat="1" ht="16.5">
      <c r="B15" s="7" t="s">
        <v>10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Estuardo Flores Súchite</dc:creator>
  <cp:keywords/>
  <dc:description/>
  <cp:lastModifiedBy>Diego Alejandro Ovalle Contreras</cp:lastModifiedBy>
  <cp:lastPrinted>2023-02-16T01:13:17Z</cp:lastPrinted>
  <dcterms:created xsi:type="dcterms:W3CDTF">2023-02-14T19:58:37Z</dcterms:created>
  <dcterms:modified xsi:type="dcterms:W3CDTF">2023-02-17T15:35:15Z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